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xr:revisionPtr revIDLastSave="0" documentId="13_ncr:1_{3CE79D67-710B-41A8-B620-79C206A13CDE}" xr6:coauthVersionLast="36" xr6:coauthVersionMax="36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fehér" sheetId="1" r:id="rId1"/>
    <sheet name="rozé" sheetId="2" r:id="rId2"/>
    <sheet name="vörös" sheetId="3" r:id="rId3"/>
  </sheets>
  <definedNames>
    <definedName name="_xlnm._FilterDatabase" localSheetId="0" hidden="1">fehér!$M$1:$M$65</definedName>
    <definedName name="_xlnm._FilterDatabase" localSheetId="2" hidden="1">vörös!$M$1:$M$91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" i="1" l="1"/>
  <c r="L39" i="1"/>
  <c r="M39" i="1" s="1"/>
  <c r="K39" i="1"/>
  <c r="L6" i="3"/>
  <c r="M6" i="3" s="1"/>
  <c r="K6" i="3"/>
  <c r="L5" i="3" l="1"/>
  <c r="L5" i="2"/>
  <c r="K7" i="1" l="1"/>
  <c r="L16" i="3" l="1"/>
  <c r="M16" i="3" s="1"/>
  <c r="K16" i="3"/>
  <c r="L15" i="3"/>
  <c r="M15" i="3" s="1"/>
  <c r="K15" i="3"/>
  <c r="L14" i="3"/>
  <c r="M14" i="3" s="1"/>
  <c r="K14" i="3"/>
  <c r="L13" i="3"/>
  <c r="M13" i="3" s="1"/>
  <c r="K13" i="3"/>
  <c r="L12" i="3"/>
  <c r="M12" i="3" s="1"/>
  <c r="K12" i="3"/>
  <c r="L11" i="3"/>
  <c r="M11" i="3" s="1"/>
  <c r="K11" i="3"/>
  <c r="L10" i="3"/>
  <c r="M10" i="3" s="1"/>
  <c r="K10" i="3"/>
  <c r="L9" i="3"/>
  <c r="M9" i="3" s="1"/>
  <c r="K9" i="3"/>
  <c r="L8" i="3"/>
  <c r="M8" i="3" s="1"/>
  <c r="K8" i="3"/>
  <c r="L7" i="3"/>
  <c r="M7" i="3" s="1"/>
  <c r="K7" i="3"/>
  <c r="M5" i="3"/>
  <c r="K5" i="3"/>
  <c r="L17" i="2"/>
  <c r="M17" i="2" s="1"/>
  <c r="K17" i="2"/>
  <c r="L16" i="2"/>
  <c r="M16" i="2" s="1"/>
  <c r="K16" i="2"/>
  <c r="L15" i="2"/>
  <c r="M15" i="2" s="1"/>
  <c r="K15" i="2"/>
  <c r="L14" i="2"/>
  <c r="M14" i="2" s="1"/>
  <c r="K14" i="2"/>
  <c r="L13" i="2"/>
  <c r="M13" i="2" s="1"/>
  <c r="K13" i="2"/>
  <c r="L12" i="2"/>
  <c r="M12" i="2" s="1"/>
  <c r="K12" i="2"/>
  <c r="L11" i="2"/>
  <c r="M11" i="2" s="1"/>
  <c r="K11" i="2"/>
  <c r="L10" i="2"/>
  <c r="M10" i="2" s="1"/>
  <c r="K10" i="2"/>
  <c r="L9" i="2"/>
  <c r="M9" i="2" s="1"/>
  <c r="K9" i="2"/>
  <c r="L8" i="2"/>
  <c r="M8" i="2" s="1"/>
  <c r="K8" i="2"/>
  <c r="L7" i="2"/>
  <c r="M7" i="2" s="1"/>
  <c r="K7" i="2"/>
  <c r="L6" i="2"/>
  <c r="M6" i="2" s="1"/>
  <c r="K6" i="2"/>
  <c r="M5" i="2"/>
  <c r="K5" i="2"/>
  <c r="S13" i="3" l="1"/>
  <c r="S14" i="3"/>
  <c r="S15" i="3"/>
  <c r="S12" i="2"/>
  <c r="S13" i="2"/>
  <c r="S14" i="2"/>
  <c r="L45" i="1"/>
  <c r="M45" i="1" s="1"/>
  <c r="K45" i="1"/>
  <c r="L44" i="1"/>
  <c r="M44" i="1" s="1"/>
  <c r="K44" i="1"/>
  <c r="L43" i="1"/>
  <c r="M43" i="1" s="1"/>
  <c r="K43" i="1"/>
  <c r="L42" i="1"/>
  <c r="M42" i="1" s="1"/>
  <c r="K42" i="1"/>
  <c r="L41" i="1"/>
  <c r="M41" i="1" s="1"/>
  <c r="K41" i="1"/>
  <c r="L40" i="1"/>
  <c r="M40" i="1" s="1"/>
  <c r="K40" i="1"/>
  <c r="L38" i="1"/>
  <c r="M38" i="1" s="1"/>
  <c r="K38" i="1"/>
  <c r="L37" i="1"/>
  <c r="M37" i="1" s="1"/>
  <c r="K37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L6" i="1"/>
  <c r="M6" i="1" s="1"/>
  <c r="K6" i="1"/>
  <c r="M5" i="1"/>
  <c r="K5" i="1"/>
  <c r="S14" i="1" l="1"/>
  <c r="S12" i="1"/>
  <c r="S13" i="1"/>
</calcChain>
</file>

<file path=xl/sharedStrings.xml><?xml version="1.0" encoding="utf-8"?>
<sst xmlns="http://schemas.openxmlformats.org/spreadsheetml/2006/main" count="236" uniqueCount="111">
  <si>
    <t>Összesítő lap</t>
  </si>
  <si>
    <t>Verseny-</t>
  </si>
  <si>
    <t>A zsűritagok által adott pontszám</t>
  </si>
  <si>
    <t>Össze-</t>
  </si>
  <si>
    <t>Számt.</t>
  </si>
  <si>
    <t>Minő-</t>
  </si>
  <si>
    <t>Helye-</t>
  </si>
  <si>
    <t>Név:</t>
  </si>
  <si>
    <t>Fajta:</t>
  </si>
  <si>
    <t>Évjárat</t>
  </si>
  <si>
    <t>sorsz.</t>
  </si>
  <si>
    <t>sen:</t>
  </si>
  <si>
    <t>átlag:</t>
  </si>
  <si>
    <t>sítés:</t>
  </si>
  <si>
    <t>zés:</t>
  </si>
  <si>
    <t>ARANY</t>
  </si>
  <si>
    <t>EZÜST</t>
  </si>
  <si>
    <t>BRONZ</t>
  </si>
  <si>
    <t>Répás László</t>
  </si>
  <si>
    <t>1.</t>
  </si>
  <si>
    <t>2.</t>
  </si>
  <si>
    <t>Czeglédi György</t>
  </si>
  <si>
    <t>3.</t>
  </si>
  <si>
    <t>Szente Béla</t>
  </si>
  <si>
    <t>4.</t>
  </si>
  <si>
    <t>Kisari István</t>
  </si>
  <si>
    <t>Horinka Szonja</t>
  </si>
  <si>
    <t xml:space="preserve">4. </t>
  </si>
  <si>
    <t>Dr. Kisspéter Zsolt</t>
  </si>
  <si>
    <t>Pető Zsolt</t>
  </si>
  <si>
    <t>Dr. Vangyel Tibor</t>
  </si>
  <si>
    <t>Ceglédbercel, 2024. február 16.</t>
  </si>
  <si>
    <t>111/A</t>
  </si>
  <si>
    <t>113/A</t>
  </si>
  <si>
    <t>34/A</t>
  </si>
  <si>
    <t>5.</t>
  </si>
  <si>
    <t>6.</t>
  </si>
  <si>
    <t>7.</t>
  </si>
  <si>
    <t>8.</t>
  </si>
  <si>
    <t>9.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</si>
  <si>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</si>
  <si>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</si>
  <si>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</si>
  <si>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</si>
  <si>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</si>
  <si>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ZÖLD VELTELINI</t>
  </si>
  <si>
    <t>KIRÁLYLEÁNYKA</t>
  </si>
  <si>
    <t>OLASZRIZLING</t>
  </si>
  <si>
    <t>RAJNAI RIZLING</t>
  </si>
  <si>
    <t>CUVEÉ</t>
  </si>
  <si>
    <t xml:space="preserve">CUVEÉ </t>
  </si>
  <si>
    <t>SZÜRKEBARÁT</t>
  </si>
  <si>
    <t>EZERJÓ</t>
  </si>
  <si>
    <t>SAUVIGNON BLANC</t>
  </si>
  <si>
    <t>TRAMINI</t>
  </si>
  <si>
    <t>SÁRGAMUSKOTÁLY</t>
  </si>
  <si>
    <t xml:space="preserve"> CHARDONNAY </t>
  </si>
  <si>
    <t xml:space="preserve"> CHARDONNAY</t>
  </si>
  <si>
    <t>CHARDONNAY</t>
  </si>
  <si>
    <t>CHARDONAY</t>
  </si>
  <si>
    <t xml:space="preserve">CSERSZEGI FŰSZERES </t>
  </si>
  <si>
    <t>CSERSZEGI FŰSZERES</t>
  </si>
  <si>
    <t>NARANCSBOR</t>
  </si>
  <si>
    <t>IRSAI OLIVÉR</t>
  </si>
  <si>
    <t>OLASZRIZLING KÉSŐI SZÜRETELÉSŰ</t>
  </si>
  <si>
    <t>KÉKFRANKOS ROSÉ</t>
  </si>
  <si>
    <t>KÉKFRANKOS  ROSÉ</t>
  </si>
  <si>
    <t>ROSÉ</t>
  </si>
  <si>
    <t>ROSÉ CUVEÉ</t>
  </si>
  <si>
    <t xml:space="preserve"> CABERNET SAUVIN. ROSÉ </t>
  </si>
  <si>
    <t>CABERNET SAUVIGNON</t>
  </si>
  <si>
    <t>KADARKA</t>
  </si>
  <si>
    <t xml:space="preserve">SYRAZ </t>
  </si>
  <si>
    <t>ZWEIGELT</t>
  </si>
  <si>
    <t>KÉKFRANKOS</t>
  </si>
  <si>
    <t>CABERNET SAUVIN. BARR</t>
  </si>
  <si>
    <t>CABERNET SAUVIGNON VÁLOGATÁS</t>
  </si>
  <si>
    <t xml:space="preserve"> CABERN. SAUVIGN. VÁL. </t>
  </si>
  <si>
    <t>Megyeri Szabolcs</t>
  </si>
  <si>
    <t>Kiss Attila</t>
  </si>
  <si>
    <t>Turi Zoltán</t>
  </si>
  <si>
    <t>Klément Márton</t>
  </si>
  <si>
    <t>Mihálkovics István</t>
  </si>
  <si>
    <t>Klément György</t>
  </si>
  <si>
    <t>Imregi Tibor</t>
  </si>
  <si>
    <t>Füle Dénes</t>
  </si>
  <si>
    <t>Kökény Benő</t>
  </si>
  <si>
    <t>Gavlig Kálmán</t>
  </si>
  <si>
    <t>CZÉGÉNY PINCE</t>
  </si>
  <si>
    <t>PINO PINCE</t>
  </si>
  <si>
    <t>BÉNI FAMILY FARM</t>
  </si>
  <si>
    <t>MEGYERI PINCE</t>
  </si>
  <si>
    <t>LACZKÓ ZSOLT</t>
  </si>
  <si>
    <t>KISPÉTER PINCE</t>
  </si>
  <si>
    <t>MOLNÁR CSALÁDI BORÁSZAT</t>
  </si>
  <si>
    <t>KLÉMENT BORHÁZ KFT.</t>
  </si>
  <si>
    <t>APÁTI-TÓTH SÁNDOR</t>
  </si>
  <si>
    <t>BALDAVÁRI PINCÉSZET</t>
  </si>
  <si>
    <t xml:space="preserve">JERMI </t>
  </si>
  <si>
    <t>VÉGVÁRI ZSOLT</t>
  </si>
  <si>
    <t>MEGYER FIVÉREK</t>
  </si>
  <si>
    <t>TÁPIÓ-VIN</t>
  </si>
  <si>
    <t>STRÁZSAHEGYI BORHÁZ</t>
  </si>
  <si>
    <t>JÓZSA MIHÁLY</t>
  </si>
  <si>
    <t>NAGY GÁBOR</t>
  </si>
  <si>
    <t>TURI BIO</t>
  </si>
  <si>
    <t>FÜLE CSALÁDI BORÁSZAT</t>
  </si>
  <si>
    <t>IMREGI BORKÚRIA</t>
  </si>
  <si>
    <t>I.</t>
  </si>
  <si>
    <t>II.</t>
  </si>
  <si>
    <t>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</si>
</sst>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MS Sans Serif"/>
      <charset val="238"/>
    </font>
    <font>
      <b/>
      <sz val="10"/>
      <color rgb="FF000000"/>
      <name val="MS Sans Serif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8" fillId="0" borderId="0"/>
  </cellStyleXfs>
  <cellXfs count="69">
    <xf numFmtId="0" fontId="0" fillId="0" borderId="0" xfId="0"/>
    <xf numFmtId="0" fontId="2" fillId="3" borderId="0" xfId="0" applyFont="1" applyFill="1"/>
    <xf numFmtId="2" fontId="2" fillId="3" borderId="0" xfId="0" applyNumberFormat="1" applyFont="1" applyFill="1"/>
    <xf numFmtId="0" fontId="2" fillId="3" borderId="0" xfId="0" applyFont="1" applyFill="1" applyProtection="1">
      <protection hidden="1"/>
    </xf>
    <xf numFmtId="0" fontId="4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0" applyNumberFormat="1" applyFont="1" applyFill="1" applyBorder="1"/>
    <xf numFmtId="2" fontId="2" fillId="3" borderId="17" xfId="0" applyNumberFormat="1" applyFont="1" applyFill="1" applyBorder="1"/>
    <xf numFmtId="2" fontId="2" fillId="3" borderId="18" xfId="0" applyNumberFormat="1" applyFont="1" applyFill="1" applyBorder="1"/>
    <xf numFmtId="0" fontId="5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/>
    <xf numFmtId="2" fontId="2" fillId="3" borderId="8" xfId="0" applyNumberFormat="1" applyFont="1" applyFill="1" applyBorder="1"/>
    <xf numFmtId="2" fontId="2" fillId="3" borderId="22" xfId="0" applyNumberFormat="1" applyFont="1" applyFill="1" applyBorder="1"/>
    <xf numFmtId="0" fontId="5" fillId="3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2" fontId="2" fillId="3" borderId="11" xfId="0" applyNumberFormat="1" applyFont="1" applyFill="1" applyBorder="1"/>
    <xf numFmtId="2" fontId="2" fillId="3" borderId="25" xfId="0" applyNumberFormat="1" applyFont="1" applyFill="1" applyBorder="1"/>
    <xf numFmtId="0" fontId="5" fillId="3" borderId="26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2" fontId="2" fillId="3" borderId="28" xfId="0" applyNumberFormat="1" applyFont="1" applyFill="1" applyBorder="1"/>
    <xf numFmtId="0" fontId="5" fillId="3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8" xfId="2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4" borderId="8" xfId="2" applyFill="1" applyBorder="1" applyAlignment="1">
      <alignment horizontal="center"/>
    </xf>
    <xf numFmtId="2" fontId="2" fillId="5" borderId="8" xfId="0" applyNumberFormat="1" applyFont="1" applyFill="1" applyBorder="1"/>
    <xf numFmtId="2" fontId="2" fillId="5" borderId="21" xfId="0" applyNumberFormat="1" applyFont="1" applyFill="1" applyBorder="1"/>
    <xf numFmtId="2" fontId="2" fillId="5" borderId="22" xfId="0" applyNumberFormat="1" applyFont="1" applyFill="1" applyBorder="1"/>
    <xf numFmtId="0" fontId="5" fillId="5" borderId="23" xfId="0" applyFont="1" applyFill="1" applyBorder="1" applyAlignment="1">
      <alignment horizontal="center"/>
    </xf>
    <xf numFmtId="0" fontId="8" fillId="4" borderId="16" xfId="2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0" xfId="0" applyFont="1"/>
    <xf numFmtId="0" fontId="9" fillId="0" borderId="8" xfId="2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8" fillId="0" borderId="8" xfId="2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8" fillId="0" borderId="22" xfId="2" applyFill="1" applyBorder="1" applyAlignment="1">
      <alignment horizontal="center"/>
    </xf>
    <xf numFmtId="0" fontId="8" fillId="0" borderId="30" xfId="2" applyFill="1" applyBorder="1" applyAlignment="1">
      <alignment horizontal="center"/>
    </xf>
    <xf numFmtId="0" fontId="8" fillId="0" borderId="22" xfId="2" applyFill="1" applyBorder="1" applyAlignment="1">
      <alignment horizontal="center" wrapText="1"/>
    </xf>
    <xf numFmtId="2" fontId="7" fillId="0" borderId="8" xfId="2" applyNumberFormat="1" applyFont="1" applyBorder="1" applyAlignment="1">
      <alignment horizontal="right"/>
    </xf>
  </cellXfs>
  <cellStyles count="3">
    <cellStyle name="Magyarázó szöveg" xfId="1" builtinId="53" customBuiltin="1"/>
    <cellStyle name="Normál" xfId="0" builtinId="0"/>
    <cellStyle name="Normál 2" xfId="2" xr:uid="{00000000-0005-0000-0000-000002000000}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O65"/>
  <sheetViews>
    <sheetView topLeftCell="H1" zoomScale="124" zoomScaleNormal="124" workbookViewId="0">
      <selection activeCell="O47" sqref="O47"/>
    </sheetView>
  </sheetViews>
  <sheetFormatPr defaultRowHeight="13" x14ac:dyDescent="0.3"/>
  <cols>
    <col min="1" max="1" width="9.26953125" style="1" customWidth="1"/>
    <col min="2" max="10" width="5.54296875" style="1" customWidth="1"/>
    <col min="11" max="11" width="6.54296875" style="1" customWidth="1"/>
    <col min="12" max="12" width="7" style="2" customWidth="1"/>
    <col min="13" max="14" width="7.26953125" style="1" customWidth="1"/>
    <col min="15" max="15" width="27.6328125" style="3" bestFit="1" customWidth="1"/>
    <col min="16" max="16" width="34.26953125" style="1" bestFit="1" customWidth="1"/>
    <col min="17" max="17" width="5.81640625" style="1" customWidth="1"/>
    <col min="18" max="18" width="7.453125" style="1" customWidth="1"/>
    <col min="19" max="1029" width="9.1796875" style="1" customWidth="1"/>
  </cols>
  <sheetData>
    <row r="1" spans="1:1029" ht="15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029" x14ac:dyDescent="0.3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029" x14ac:dyDescent="0.3">
      <c r="A3" s="4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" t="s">
        <v>3</v>
      </c>
      <c r="L3" s="6" t="s">
        <v>4</v>
      </c>
      <c r="M3" s="7" t="s">
        <v>5</v>
      </c>
      <c r="N3" s="8" t="s">
        <v>6</v>
      </c>
      <c r="O3" s="60" t="s">
        <v>7</v>
      </c>
      <c r="P3" s="61" t="s">
        <v>8</v>
      </c>
      <c r="Q3" s="56" t="s">
        <v>9</v>
      </c>
    </row>
    <row r="4" spans="1:1029" x14ac:dyDescent="0.3">
      <c r="A4" s="9" t="s">
        <v>10</v>
      </c>
      <c r="B4" s="10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2" t="s">
        <v>11</v>
      </c>
      <c r="L4" s="13" t="s">
        <v>12</v>
      </c>
      <c r="M4" s="14" t="s">
        <v>13</v>
      </c>
      <c r="N4" s="15" t="s">
        <v>14</v>
      </c>
      <c r="O4" s="60"/>
      <c r="P4" s="61"/>
      <c r="Q4" s="56"/>
    </row>
    <row r="5" spans="1:1029" x14ac:dyDescent="0.3">
      <c r="A5" s="44">
        <v>1</v>
      </c>
      <c r="B5" s="17">
        <v>18.2</v>
      </c>
      <c r="C5" s="18">
        <v>18.2</v>
      </c>
      <c r="D5" s="18">
        <v>18</v>
      </c>
      <c r="E5" s="18">
        <v>18.100000000000001</v>
      </c>
      <c r="F5" s="18">
        <v>18</v>
      </c>
      <c r="G5" s="18">
        <v>16.5</v>
      </c>
      <c r="H5" s="18">
        <v>17.600000000000001</v>
      </c>
      <c r="I5" s="18">
        <v>18.3</v>
      </c>
      <c r="J5" s="18">
        <v>18.8</v>
      </c>
      <c r="K5" s="19">
        <f t="shared" ref="K5:K45" si="0">SUM(B5:J5)</f>
        <v>161.70000000000002</v>
      </c>
      <c r="L5" s="20">
        <f>AVERAGE(B5:J5)</f>
        <v>17.966666666666669</v>
      </c>
      <c r="M5" s="21" t="str">
        <f t="shared" ref="M5:M65" si="1">IF(L5&gt;18.5,"ARANY",IF(L5&gt;17.5,"EZÜST",IF(L5&gt;16.5,"BRONZ","     ")))</f>
        <v>EZÜST</v>
      </c>
      <c r="N5" s="16"/>
      <c r="O5" s="45" t="s">
        <v>88</v>
      </c>
      <c r="P5" s="63" t="s">
        <v>45</v>
      </c>
      <c r="Q5" s="63">
        <v>2023</v>
      </c>
    </row>
    <row r="6" spans="1:1029" ht="13.5" thickBot="1" x14ac:dyDescent="0.35">
      <c r="A6" s="44">
        <v>2</v>
      </c>
      <c r="B6" s="23">
        <v>16.8</v>
      </c>
      <c r="C6" s="24">
        <v>17</v>
      </c>
      <c r="D6" s="24">
        <v>17.8</v>
      </c>
      <c r="E6" s="24">
        <v>18</v>
      </c>
      <c r="F6" s="24">
        <v>17.3</v>
      </c>
      <c r="G6" s="24">
        <v>18</v>
      </c>
      <c r="H6" s="24">
        <v>17.899999999999999</v>
      </c>
      <c r="I6" s="24">
        <v>18</v>
      </c>
      <c r="J6" s="24">
        <v>18.399999999999999</v>
      </c>
      <c r="K6" s="25">
        <f t="shared" si="0"/>
        <v>159.19999999999999</v>
      </c>
      <c r="L6" s="24">
        <f t="shared" ref="L6:L45" si="2">AVERAGE(B6:J6)</f>
        <v>17.688888888888886</v>
      </c>
      <c r="M6" s="26" t="str">
        <f t="shared" si="1"/>
        <v>EZÜST</v>
      </c>
      <c r="N6" s="22"/>
      <c r="O6" s="44" t="s">
        <v>89</v>
      </c>
      <c r="P6" s="63" t="s">
        <v>45</v>
      </c>
      <c r="Q6" s="63">
        <v>2023</v>
      </c>
    </row>
    <row r="7" spans="1:1029" s="54" customFormat="1" x14ac:dyDescent="0.3">
      <c r="A7" s="53">
        <v>3</v>
      </c>
      <c r="B7" s="53">
        <v>18</v>
      </c>
      <c r="C7" s="53">
        <v>18.600000000000001</v>
      </c>
      <c r="D7" s="53">
        <v>18.600000000000001</v>
      </c>
      <c r="E7" s="53">
        <v>17.899999999999999</v>
      </c>
      <c r="F7" s="53">
        <v>18.600000000000001</v>
      </c>
      <c r="G7" s="53">
        <v>18.2</v>
      </c>
      <c r="H7" s="53">
        <v>18</v>
      </c>
      <c r="I7" s="53">
        <v>18.399999999999999</v>
      </c>
      <c r="J7" s="53">
        <v>18.600000000000001</v>
      </c>
      <c r="K7" s="19">
        <f t="shared" si="0"/>
        <v>164.89999999999998</v>
      </c>
      <c r="L7" s="68">
        <f t="shared" si="2"/>
        <v>18.322222222222219</v>
      </c>
      <c r="M7" s="55" t="str">
        <f t="shared" si="1"/>
        <v>EZÜST</v>
      </c>
      <c r="N7" s="22"/>
      <c r="O7" s="45" t="s">
        <v>90</v>
      </c>
      <c r="P7" s="64" t="s">
        <v>45</v>
      </c>
      <c r="Q7" s="63">
        <v>2023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</row>
    <row r="8" spans="1:1029" x14ac:dyDescent="0.3">
      <c r="A8" s="44">
        <v>4</v>
      </c>
      <c r="B8" s="23">
        <v>18.600000000000001</v>
      </c>
      <c r="C8" s="24">
        <v>18.600000000000001</v>
      </c>
      <c r="D8" s="24">
        <v>18.600000000000001</v>
      </c>
      <c r="E8" s="24">
        <v>19</v>
      </c>
      <c r="F8" s="24">
        <v>18.2</v>
      </c>
      <c r="G8" s="24">
        <v>18.399999999999999</v>
      </c>
      <c r="H8" s="24">
        <v>17.899999999999999</v>
      </c>
      <c r="I8" s="24">
        <v>18.600000000000001</v>
      </c>
      <c r="J8" s="24">
        <v>18.7</v>
      </c>
      <c r="K8" s="25">
        <f t="shared" si="0"/>
        <v>166.6</v>
      </c>
      <c r="L8" s="24">
        <f t="shared" si="2"/>
        <v>18.511111111111109</v>
      </c>
      <c r="M8" s="26" t="str">
        <f t="shared" si="1"/>
        <v>ARANY</v>
      </c>
      <c r="N8" s="22"/>
      <c r="O8" s="44" t="s">
        <v>91</v>
      </c>
      <c r="P8" s="63" t="s">
        <v>46</v>
      </c>
      <c r="Q8" s="63">
        <v>2023</v>
      </c>
    </row>
    <row r="9" spans="1:1029" x14ac:dyDescent="0.3">
      <c r="A9" s="44">
        <v>5</v>
      </c>
      <c r="B9" s="23">
        <v>18.100000000000001</v>
      </c>
      <c r="C9" s="24">
        <v>18</v>
      </c>
      <c r="D9" s="24">
        <v>18.2</v>
      </c>
      <c r="E9" s="24">
        <v>17.8</v>
      </c>
      <c r="F9" s="24">
        <v>17.600000000000001</v>
      </c>
      <c r="G9" s="24">
        <v>18.2</v>
      </c>
      <c r="H9" s="24">
        <v>18</v>
      </c>
      <c r="I9" s="24">
        <v>18.3</v>
      </c>
      <c r="J9" s="24">
        <v>18.600000000000001</v>
      </c>
      <c r="K9" s="25">
        <f t="shared" si="0"/>
        <v>162.79999999999998</v>
      </c>
      <c r="L9" s="24">
        <f t="shared" si="2"/>
        <v>18.088888888888889</v>
      </c>
      <c r="M9" s="26" t="str">
        <f t="shared" si="1"/>
        <v>EZÜST</v>
      </c>
      <c r="N9" s="22"/>
      <c r="O9" s="45" t="s">
        <v>92</v>
      </c>
      <c r="P9" s="63" t="s">
        <v>47</v>
      </c>
      <c r="Q9" s="63"/>
    </row>
    <row r="10" spans="1:1029" x14ac:dyDescent="0.3">
      <c r="A10" s="44">
        <v>6</v>
      </c>
      <c r="B10" s="23">
        <v>18</v>
      </c>
      <c r="C10" s="24">
        <v>17.8</v>
      </c>
      <c r="D10" s="24">
        <v>17.8</v>
      </c>
      <c r="E10" s="24">
        <v>18.5</v>
      </c>
      <c r="F10" s="24">
        <v>17.899999999999999</v>
      </c>
      <c r="G10" s="24">
        <v>18.600000000000001</v>
      </c>
      <c r="H10" s="24">
        <v>17.600000000000001</v>
      </c>
      <c r="I10" s="24">
        <v>17.7</v>
      </c>
      <c r="J10" s="24">
        <v>17.3</v>
      </c>
      <c r="K10" s="25">
        <f t="shared" si="0"/>
        <v>161.19999999999999</v>
      </c>
      <c r="L10" s="24">
        <f t="shared" si="2"/>
        <v>17.911111111111111</v>
      </c>
      <c r="M10" s="26" t="str">
        <f t="shared" si="1"/>
        <v>EZÜST</v>
      </c>
      <c r="N10" s="22"/>
      <c r="O10" s="44" t="s">
        <v>89</v>
      </c>
      <c r="P10" s="65" t="s">
        <v>47</v>
      </c>
      <c r="Q10" s="63">
        <v>2023</v>
      </c>
    </row>
    <row r="11" spans="1:1029" x14ac:dyDescent="0.3">
      <c r="A11" s="53">
        <v>7</v>
      </c>
      <c r="B11" s="48">
        <v>18</v>
      </c>
      <c r="C11" s="47">
        <v>17</v>
      </c>
      <c r="D11" s="47">
        <v>17.8</v>
      </c>
      <c r="E11" s="47">
        <v>17.3</v>
      </c>
      <c r="F11" s="47">
        <v>17.600000000000001</v>
      </c>
      <c r="G11" s="47">
        <v>18</v>
      </c>
      <c r="H11" s="47">
        <v>18.5</v>
      </c>
      <c r="I11" s="47">
        <v>18.2</v>
      </c>
      <c r="J11" s="47">
        <v>17</v>
      </c>
      <c r="K11" s="49">
        <f t="shared" si="0"/>
        <v>159.39999999999998</v>
      </c>
      <c r="L11" s="47">
        <f t="shared" si="2"/>
        <v>17.711111111111109</v>
      </c>
      <c r="M11" s="50" t="str">
        <f t="shared" si="1"/>
        <v>EZÜST</v>
      </c>
      <c r="N11" s="22"/>
      <c r="O11" s="45" t="s">
        <v>93</v>
      </c>
      <c r="P11" s="64" t="s">
        <v>48</v>
      </c>
      <c r="Q11" s="63">
        <v>2023</v>
      </c>
    </row>
    <row r="12" spans="1:1029" x14ac:dyDescent="0.3">
      <c r="A12" s="44">
        <v>8</v>
      </c>
      <c r="B12" s="23">
        <v>18</v>
      </c>
      <c r="C12" s="24">
        <v>18</v>
      </c>
      <c r="D12" s="24">
        <v>18.399999999999999</v>
      </c>
      <c r="E12" s="24">
        <v>18.600000000000001</v>
      </c>
      <c r="F12" s="24">
        <v>17.3</v>
      </c>
      <c r="G12" s="24">
        <v>17.899999999999999</v>
      </c>
      <c r="H12" s="24">
        <v>18.2</v>
      </c>
      <c r="I12" s="24">
        <v>17.600000000000001</v>
      </c>
      <c r="J12" s="24">
        <v>18.3</v>
      </c>
      <c r="K12" s="25">
        <f t="shared" si="0"/>
        <v>162.30000000000001</v>
      </c>
      <c r="L12" s="24">
        <f t="shared" si="2"/>
        <v>18.033333333333335</v>
      </c>
      <c r="M12" s="26" t="str">
        <f t="shared" si="1"/>
        <v>EZÜST</v>
      </c>
      <c r="N12" s="22"/>
      <c r="O12" s="44" t="s">
        <v>94</v>
      </c>
      <c r="P12" s="65" t="s">
        <v>48</v>
      </c>
      <c r="Q12" s="63">
        <v>2023</v>
      </c>
      <c r="R12" s="1" t="s">
        <v>15</v>
      </c>
      <c r="S12" s="1">
        <f>COUNTIF(M$5:M$36,"ARANY")</f>
        <v>8</v>
      </c>
    </row>
    <row r="13" spans="1:1029" x14ac:dyDescent="0.3">
      <c r="A13" s="44">
        <v>9</v>
      </c>
      <c r="B13" s="48">
        <v>18.7</v>
      </c>
      <c r="C13" s="47">
        <v>18.600000000000001</v>
      </c>
      <c r="D13" s="47">
        <v>18.600000000000001</v>
      </c>
      <c r="E13" s="47">
        <v>18.8</v>
      </c>
      <c r="F13" s="47">
        <v>18.600000000000001</v>
      </c>
      <c r="G13" s="47">
        <v>18.3</v>
      </c>
      <c r="H13" s="47">
        <v>18.899999999999999</v>
      </c>
      <c r="I13" s="47">
        <v>18.399999999999999</v>
      </c>
      <c r="J13" s="47">
        <v>18.399999999999999</v>
      </c>
      <c r="K13" s="49">
        <f t="shared" si="0"/>
        <v>167.3</v>
      </c>
      <c r="L13" s="47">
        <f t="shared" si="2"/>
        <v>18.588888888888889</v>
      </c>
      <c r="M13" s="50" t="str">
        <f t="shared" si="1"/>
        <v>ARANY</v>
      </c>
      <c r="N13" s="22"/>
      <c r="O13" s="45" t="s">
        <v>90</v>
      </c>
      <c r="P13" s="63" t="s">
        <v>48</v>
      </c>
      <c r="Q13" s="63">
        <v>2023</v>
      </c>
      <c r="R13" s="1" t="s">
        <v>16</v>
      </c>
      <c r="S13" s="1">
        <f>COUNTIF(M$5:M$36,"EZÜST")</f>
        <v>19</v>
      </c>
    </row>
    <row r="14" spans="1:1029" x14ac:dyDescent="0.3">
      <c r="A14" s="44">
        <v>10</v>
      </c>
      <c r="B14" s="48">
        <v>17</v>
      </c>
      <c r="C14" s="47">
        <v>17.8</v>
      </c>
      <c r="D14" s="47">
        <v>17.600000000000001</v>
      </c>
      <c r="E14" s="47">
        <v>18.7</v>
      </c>
      <c r="F14" s="47">
        <v>17</v>
      </c>
      <c r="G14" s="47">
        <v>17.600000000000001</v>
      </c>
      <c r="H14" s="47">
        <v>17.2</v>
      </c>
      <c r="I14" s="47">
        <v>17.7</v>
      </c>
      <c r="J14" s="47">
        <v>16.899999999999999</v>
      </c>
      <c r="K14" s="49">
        <f t="shared" si="0"/>
        <v>157.5</v>
      </c>
      <c r="L14" s="47">
        <f t="shared" si="2"/>
        <v>17.5</v>
      </c>
      <c r="M14" s="50" t="str">
        <f t="shared" si="1"/>
        <v>BRONZ</v>
      </c>
      <c r="N14" s="22"/>
      <c r="O14" s="44" t="s">
        <v>95</v>
      </c>
      <c r="P14" s="66" t="s">
        <v>48</v>
      </c>
      <c r="Q14" s="63">
        <v>2023</v>
      </c>
      <c r="R14" s="1" t="s">
        <v>17</v>
      </c>
      <c r="S14" s="1">
        <f>COUNTIF(M$5:M$36,"BRONZ")</f>
        <v>5</v>
      </c>
    </row>
    <row r="15" spans="1:1029" x14ac:dyDescent="0.3">
      <c r="A15" s="53">
        <v>11</v>
      </c>
      <c r="B15" s="48">
        <v>18.8</v>
      </c>
      <c r="C15" s="47">
        <v>18.7</v>
      </c>
      <c r="D15" s="47">
        <v>18.100000000000001</v>
      </c>
      <c r="E15" s="47">
        <v>18.600000000000001</v>
      </c>
      <c r="F15" s="47">
        <v>17.399999999999999</v>
      </c>
      <c r="G15" s="47">
        <v>18</v>
      </c>
      <c r="H15" s="47">
        <v>17.8</v>
      </c>
      <c r="I15" s="47">
        <v>17.899999999999999</v>
      </c>
      <c r="J15" s="47">
        <v>18.600000000000001</v>
      </c>
      <c r="K15" s="49">
        <f t="shared" si="0"/>
        <v>163.89999999999998</v>
      </c>
      <c r="L15" s="47">
        <f t="shared" si="2"/>
        <v>18.211111111111109</v>
      </c>
      <c r="M15" s="50" t="str">
        <f t="shared" si="1"/>
        <v>EZÜST</v>
      </c>
      <c r="N15" s="22"/>
      <c r="O15" s="44" t="s">
        <v>94</v>
      </c>
      <c r="P15" s="63" t="s">
        <v>49</v>
      </c>
      <c r="Q15" s="63">
        <v>2023</v>
      </c>
    </row>
    <row r="16" spans="1:1029" x14ac:dyDescent="0.3">
      <c r="A16" s="44">
        <v>12</v>
      </c>
      <c r="B16" s="48">
        <v>18</v>
      </c>
      <c r="C16" s="47">
        <v>18</v>
      </c>
      <c r="D16" s="47">
        <v>17.8</v>
      </c>
      <c r="E16" s="47">
        <v>17.7</v>
      </c>
      <c r="F16" s="47">
        <v>17.8</v>
      </c>
      <c r="G16" s="47">
        <v>18.2</v>
      </c>
      <c r="H16" s="47">
        <v>18.7</v>
      </c>
      <c r="I16" s="47">
        <v>17</v>
      </c>
      <c r="J16" s="47">
        <v>17.7</v>
      </c>
      <c r="K16" s="49">
        <f t="shared" si="0"/>
        <v>160.89999999999998</v>
      </c>
      <c r="L16" s="47">
        <f t="shared" si="2"/>
        <v>17.877777777777776</v>
      </c>
      <c r="M16" s="50" t="str">
        <f t="shared" si="1"/>
        <v>EZÜST</v>
      </c>
      <c r="N16" s="22"/>
      <c r="O16" s="45" t="s">
        <v>96</v>
      </c>
      <c r="P16" s="63" t="s">
        <v>50</v>
      </c>
      <c r="Q16" s="63">
        <v>2023</v>
      </c>
    </row>
    <row r="17" spans="1:17" x14ac:dyDescent="0.3">
      <c r="A17" s="44">
        <v>13</v>
      </c>
      <c r="B17" s="48">
        <v>18.2</v>
      </c>
      <c r="C17" s="47">
        <v>18.2</v>
      </c>
      <c r="D17" s="47">
        <v>17.8</v>
      </c>
      <c r="E17" s="47">
        <v>17.7</v>
      </c>
      <c r="F17" s="47">
        <v>18.399999999999999</v>
      </c>
      <c r="G17" s="47">
        <v>18.7</v>
      </c>
      <c r="H17" s="47">
        <v>18.899999999999999</v>
      </c>
      <c r="I17" s="47">
        <v>18.7</v>
      </c>
      <c r="J17" s="47">
        <v>18.600000000000001</v>
      </c>
      <c r="K17" s="49">
        <f t="shared" si="0"/>
        <v>165.2</v>
      </c>
      <c r="L17" s="47">
        <f t="shared" si="2"/>
        <v>18.355555555555554</v>
      </c>
      <c r="M17" s="50" t="str">
        <f t="shared" si="1"/>
        <v>EZÜST</v>
      </c>
      <c r="N17" s="22"/>
      <c r="O17" s="45" t="s">
        <v>97</v>
      </c>
      <c r="P17" s="64" t="s">
        <v>51</v>
      </c>
      <c r="Q17" s="64">
        <v>2022</v>
      </c>
    </row>
    <row r="18" spans="1:17" x14ac:dyDescent="0.3">
      <c r="A18" s="44">
        <v>14</v>
      </c>
      <c r="B18" s="48">
        <v>18.600000000000001</v>
      </c>
      <c r="C18" s="47">
        <v>17.8</v>
      </c>
      <c r="D18" s="47">
        <v>17.2</v>
      </c>
      <c r="E18" s="47">
        <v>17</v>
      </c>
      <c r="F18" s="47">
        <v>17</v>
      </c>
      <c r="G18" s="47">
        <v>17</v>
      </c>
      <c r="H18" s="47">
        <v>17.3</v>
      </c>
      <c r="I18" s="47">
        <v>17</v>
      </c>
      <c r="J18" s="47">
        <v>17.5</v>
      </c>
      <c r="K18" s="49">
        <f t="shared" si="0"/>
        <v>156.4</v>
      </c>
      <c r="L18" s="47">
        <f t="shared" si="2"/>
        <v>17.37777777777778</v>
      </c>
      <c r="M18" s="50" t="str">
        <f t="shared" si="1"/>
        <v>BRONZ</v>
      </c>
      <c r="N18" s="22"/>
      <c r="O18" s="44" t="s">
        <v>95</v>
      </c>
      <c r="P18" s="64" t="s">
        <v>49</v>
      </c>
      <c r="Q18" s="63">
        <v>2023</v>
      </c>
    </row>
    <row r="19" spans="1:17" x14ac:dyDescent="0.3">
      <c r="A19" s="53">
        <v>15</v>
      </c>
      <c r="B19" s="48">
        <v>18.8</v>
      </c>
      <c r="C19" s="47">
        <v>18.600000000000001</v>
      </c>
      <c r="D19" s="47">
        <v>18.600000000000001</v>
      </c>
      <c r="E19" s="47">
        <v>18.8</v>
      </c>
      <c r="F19" s="47">
        <v>18.3</v>
      </c>
      <c r="G19" s="47">
        <v>18.7</v>
      </c>
      <c r="H19" s="47">
        <v>18.399999999999999</v>
      </c>
      <c r="I19" s="47">
        <v>18.600000000000001</v>
      </c>
      <c r="J19" s="47">
        <v>18.600000000000001</v>
      </c>
      <c r="K19" s="49">
        <f t="shared" si="0"/>
        <v>167.4</v>
      </c>
      <c r="L19" s="47">
        <f t="shared" si="2"/>
        <v>18.600000000000001</v>
      </c>
      <c r="M19" s="50" t="str">
        <f t="shared" si="1"/>
        <v>ARANY</v>
      </c>
      <c r="N19" s="22"/>
      <c r="O19" s="44" t="s">
        <v>95</v>
      </c>
      <c r="P19" s="63" t="s">
        <v>52</v>
      </c>
      <c r="Q19" s="63">
        <v>2023</v>
      </c>
    </row>
    <row r="20" spans="1:17" x14ac:dyDescent="0.3">
      <c r="A20" s="44">
        <v>16</v>
      </c>
      <c r="B20" s="48">
        <v>18.5</v>
      </c>
      <c r="C20" s="47">
        <v>18.7</v>
      </c>
      <c r="D20" s="47">
        <v>18.7</v>
      </c>
      <c r="E20" s="47">
        <v>18.5</v>
      </c>
      <c r="F20" s="47">
        <v>18.8</v>
      </c>
      <c r="G20" s="47">
        <v>18.600000000000001</v>
      </c>
      <c r="H20" s="47">
        <v>18.8</v>
      </c>
      <c r="I20" s="47">
        <v>18</v>
      </c>
      <c r="J20" s="47">
        <v>19</v>
      </c>
      <c r="K20" s="49">
        <f>SUM(B20:J20)</f>
        <v>167.60000000000002</v>
      </c>
      <c r="L20" s="47">
        <f>AVERAGE(B20:J20)</f>
        <v>18.622222222222224</v>
      </c>
      <c r="M20" s="50" t="str">
        <f t="shared" si="1"/>
        <v>ARANY</v>
      </c>
      <c r="N20" s="22"/>
      <c r="O20" s="44" t="s">
        <v>98</v>
      </c>
      <c r="P20" s="63" t="s">
        <v>53</v>
      </c>
      <c r="Q20" s="63">
        <v>2023</v>
      </c>
    </row>
    <row r="21" spans="1:17" x14ac:dyDescent="0.3">
      <c r="A21" s="44">
        <v>17</v>
      </c>
      <c r="B21" s="48">
        <v>17</v>
      </c>
      <c r="C21" s="47">
        <v>16.8</v>
      </c>
      <c r="D21" s="47">
        <v>17</v>
      </c>
      <c r="E21" s="47">
        <v>17</v>
      </c>
      <c r="F21" s="47">
        <v>17.600000000000001</v>
      </c>
      <c r="G21" s="47">
        <v>17.5</v>
      </c>
      <c r="H21" s="47">
        <v>17.2</v>
      </c>
      <c r="I21" s="47">
        <v>17.5</v>
      </c>
      <c r="J21" s="47">
        <v>18</v>
      </c>
      <c r="K21" s="49">
        <f>SUM(B21:J21)</f>
        <v>155.60000000000002</v>
      </c>
      <c r="L21" s="47">
        <f>AVERAGE(B21:J21)</f>
        <v>17.288888888888891</v>
      </c>
      <c r="M21" s="50" t="str">
        <f t="shared" si="1"/>
        <v>BRONZ</v>
      </c>
      <c r="N21" s="22"/>
      <c r="O21" s="45" t="s">
        <v>89</v>
      </c>
      <c r="P21" s="63" t="s">
        <v>53</v>
      </c>
      <c r="Q21" s="63">
        <v>2023</v>
      </c>
    </row>
    <row r="22" spans="1:17" x14ac:dyDescent="0.3">
      <c r="A22" s="44">
        <v>18</v>
      </c>
      <c r="B22" s="48">
        <v>19</v>
      </c>
      <c r="C22" s="47">
        <v>18.8</v>
      </c>
      <c r="D22" s="47">
        <v>19</v>
      </c>
      <c r="E22" s="47">
        <v>18.600000000000001</v>
      </c>
      <c r="F22" s="47">
        <v>18.600000000000001</v>
      </c>
      <c r="G22" s="47">
        <v>18</v>
      </c>
      <c r="H22" s="47">
        <v>18.100000000000001</v>
      </c>
      <c r="I22" s="47">
        <v>19</v>
      </c>
      <c r="J22" s="47">
        <v>18</v>
      </c>
      <c r="K22" s="49">
        <f t="shared" si="0"/>
        <v>167.1</v>
      </c>
      <c r="L22" s="47">
        <f t="shared" si="2"/>
        <v>18.566666666666666</v>
      </c>
      <c r="M22" s="50" t="str">
        <f t="shared" si="1"/>
        <v>ARANY</v>
      </c>
      <c r="N22" s="22"/>
      <c r="O22" s="45" t="s">
        <v>90</v>
      </c>
      <c r="P22" s="63" t="s">
        <v>53</v>
      </c>
      <c r="Q22" s="63">
        <v>2023</v>
      </c>
    </row>
    <row r="23" spans="1:17" x14ac:dyDescent="0.3">
      <c r="A23" s="53">
        <v>19</v>
      </c>
      <c r="B23" s="48">
        <v>17.899999999999999</v>
      </c>
      <c r="C23" s="47">
        <v>18</v>
      </c>
      <c r="D23" s="47">
        <v>18</v>
      </c>
      <c r="E23" s="47">
        <v>18</v>
      </c>
      <c r="F23" s="47">
        <v>17.399999999999999</v>
      </c>
      <c r="G23" s="47">
        <v>17.8</v>
      </c>
      <c r="H23" s="47">
        <v>18.3</v>
      </c>
      <c r="I23" s="47">
        <v>18.100000000000001</v>
      </c>
      <c r="J23" s="47">
        <v>18</v>
      </c>
      <c r="K23" s="49">
        <f t="shared" si="0"/>
        <v>161.5</v>
      </c>
      <c r="L23" s="47">
        <f t="shared" si="2"/>
        <v>17.944444444444443</v>
      </c>
      <c r="M23" s="50" t="str">
        <f t="shared" si="1"/>
        <v>EZÜST</v>
      </c>
      <c r="N23" s="22"/>
      <c r="O23" s="44" t="s">
        <v>95</v>
      </c>
      <c r="P23" s="63" t="s">
        <v>49</v>
      </c>
      <c r="Q23" s="63">
        <v>2023</v>
      </c>
    </row>
    <row r="24" spans="1:17" x14ac:dyDescent="0.3">
      <c r="A24" s="44">
        <v>20</v>
      </c>
      <c r="B24" s="23">
        <v>16.8</v>
      </c>
      <c r="C24" s="24">
        <v>17.600000000000001</v>
      </c>
      <c r="D24" s="24">
        <v>17.600000000000001</v>
      </c>
      <c r="E24" s="24">
        <v>17.7</v>
      </c>
      <c r="F24" s="24">
        <v>18</v>
      </c>
      <c r="G24" s="24">
        <v>17.600000000000001</v>
      </c>
      <c r="H24" s="24">
        <v>18</v>
      </c>
      <c r="I24" s="24">
        <v>17</v>
      </c>
      <c r="J24" s="24">
        <v>16.399999999999999</v>
      </c>
      <c r="K24" s="25">
        <f t="shared" si="0"/>
        <v>156.70000000000002</v>
      </c>
      <c r="L24" s="24">
        <f t="shared" si="2"/>
        <v>17.411111111111111</v>
      </c>
      <c r="M24" s="26" t="str">
        <f t="shared" si="1"/>
        <v>BRONZ</v>
      </c>
      <c r="N24" s="22"/>
      <c r="O24" s="44" t="s">
        <v>99</v>
      </c>
      <c r="P24" s="63" t="s">
        <v>54</v>
      </c>
      <c r="Q24" s="63">
        <v>2023</v>
      </c>
    </row>
    <row r="25" spans="1:17" x14ac:dyDescent="0.3">
      <c r="A25" s="44">
        <v>21</v>
      </c>
      <c r="B25" s="23">
        <v>18.600000000000001</v>
      </c>
      <c r="C25" s="24">
        <v>18.399999999999999</v>
      </c>
      <c r="D25" s="24">
        <v>18.600000000000001</v>
      </c>
      <c r="E25" s="24">
        <v>18.600000000000001</v>
      </c>
      <c r="F25" s="24">
        <v>18.399999999999999</v>
      </c>
      <c r="G25" s="24">
        <v>18.600000000000001</v>
      </c>
      <c r="H25" s="24">
        <v>18.8</v>
      </c>
      <c r="I25" s="24">
        <v>18.7</v>
      </c>
      <c r="J25" s="24">
        <v>18.7</v>
      </c>
      <c r="K25" s="25">
        <f t="shared" si="0"/>
        <v>167.39999999999998</v>
      </c>
      <c r="L25" s="24">
        <f t="shared" si="2"/>
        <v>18.599999999999998</v>
      </c>
      <c r="M25" s="26" t="str">
        <f t="shared" si="1"/>
        <v>ARANY</v>
      </c>
      <c r="N25" s="22"/>
      <c r="O25" s="44" t="s">
        <v>100</v>
      </c>
      <c r="P25" s="63" t="s">
        <v>55</v>
      </c>
      <c r="Q25" s="63">
        <v>2023</v>
      </c>
    </row>
    <row r="26" spans="1:17" x14ac:dyDescent="0.3">
      <c r="A26" s="44">
        <v>22</v>
      </c>
      <c r="B26" s="23">
        <v>19</v>
      </c>
      <c r="C26" s="24">
        <v>18</v>
      </c>
      <c r="D26" s="24">
        <v>18.600000000000001</v>
      </c>
      <c r="E26" s="24">
        <v>17.8</v>
      </c>
      <c r="F26" s="24">
        <v>17.8</v>
      </c>
      <c r="G26" s="24">
        <v>17.8</v>
      </c>
      <c r="H26" s="24">
        <v>18.600000000000001</v>
      </c>
      <c r="I26" s="24">
        <v>18.600000000000001</v>
      </c>
      <c r="J26" s="24">
        <v>18.3</v>
      </c>
      <c r="K26" s="25">
        <f t="shared" si="0"/>
        <v>164.5</v>
      </c>
      <c r="L26" s="24">
        <f t="shared" si="2"/>
        <v>18.277777777777779</v>
      </c>
      <c r="M26" s="26" t="str">
        <f t="shared" si="1"/>
        <v>EZÜST</v>
      </c>
      <c r="N26" s="22"/>
      <c r="O26" s="44" t="s">
        <v>94</v>
      </c>
      <c r="P26" s="63" t="s">
        <v>56</v>
      </c>
      <c r="Q26" s="63">
        <v>2023</v>
      </c>
    </row>
    <row r="27" spans="1:17" x14ac:dyDescent="0.3">
      <c r="A27" s="53">
        <v>23</v>
      </c>
      <c r="B27" s="23">
        <v>17.8</v>
      </c>
      <c r="C27" s="24">
        <v>18.3</v>
      </c>
      <c r="D27" s="24">
        <v>17.8</v>
      </c>
      <c r="E27" s="24">
        <v>17.899999999999999</v>
      </c>
      <c r="F27" s="24">
        <v>17.3</v>
      </c>
      <c r="G27" s="24">
        <v>18.2</v>
      </c>
      <c r="H27" s="24">
        <v>17.600000000000001</v>
      </c>
      <c r="I27" s="24">
        <v>18.100000000000001</v>
      </c>
      <c r="J27" s="24">
        <v>18</v>
      </c>
      <c r="K27" s="25">
        <f t="shared" si="0"/>
        <v>161</v>
      </c>
      <c r="L27" s="24">
        <f t="shared" si="2"/>
        <v>17.888888888888889</v>
      </c>
      <c r="M27" s="26" t="str">
        <f t="shared" si="1"/>
        <v>EZÜST</v>
      </c>
      <c r="N27" s="22"/>
      <c r="O27" s="44" t="s">
        <v>94</v>
      </c>
      <c r="P27" s="63" t="s">
        <v>57</v>
      </c>
      <c r="Q27" s="63">
        <v>2023</v>
      </c>
    </row>
    <row r="28" spans="1:17" x14ac:dyDescent="0.3">
      <c r="A28" s="44">
        <v>24</v>
      </c>
      <c r="B28" s="23">
        <v>17.600000000000001</v>
      </c>
      <c r="C28" s="24">
        <v>18.600000000000001</v>
      </c>
      <c r="D28" s="24">
        <v>18.399999999999999</v>
      </c>
      <c r="E28" s="24">
        <v>18.8</v>
      </c>
      <c r="F28" s="24">
        <v>18.399999999999999</v>
      </c>
      <c r="G28" s="24">
        <v>18.399999999999999</v>
      </c>
      <c r="H28" s="24">
        <v>18.2</v>
      </c>
      <c r="I28" s="24">
        <v>18</v>
      </c>
      <c r="J28" s="24">
        <v>17</v>
      </c>
      <c r="K28" s="25">
        <f t="shared" si="0"/>
        <v>163.4</v>
      </c>
      <c r="L28" s="24">
        <f t="shared" si="2"/>
        <v>18.155555555555555</v>
      </c>
      <c r="M28" s="26" t="str">
        <f t="shared" si="1"/>
        <v>EZÜST</v>
      </c>
      <c r="N28" s="22"/>
      <c r="O28" s="44" t="s">
        <v>101</v>
      </c>
      <c r="P28" s="63" t="s">
        <v>58</v>
      </c>
      <c r="Q28" s="63">
        <v>2023</v>
      </c>
    </row>
    <row r="29" spans="1:17" x14ac:dyDescent="0.3">
      <c r="A29" s="44">
        <v>25</v>
      </c>
      <c r="B29" s="23">
        <v>18.8</v>
      </c>
      <c r="C29" s="24">
        <v>18.399999999999999</v>
      </c>
      <c r="D29" s="24">
        <v>17.600000000000001</v>
      </c>
      <c r="E29" s="24">
        <v>18.399999999999999</v>
      </c>
      <c r="F29" s="24">
        <v>18.600000000000001</v>
      </c>
      <c r="G29" s="24">
        <v>18.5</v>
      </c>
      <c r="H29" s="24">
        <v>18.600000000000001</v>
      </c>
      <c r="I29" s="24">
        <v>18.7</v>
      </c>
      <c r="J29" s="24">
        <v>18.7</v>
      </c>
      <c r="K29" s="25">
        <f t="shared" si="0"/>
        <v>166.29999999999998</v>
      </c>
      <c r="L29" s="24">
        <f t="shared" si="2"/>
        <v>18.477777777777774</v>
      </c>
      <c r="M29" s="26" t="str">
        <f t="shared" si="1"/>
        <v>EZÜST</v>
      </c>
      <c r="N29" s="22"/>
      <c r="O29" s="45" t="s">
        <v>102</v>
      </c>
      <c r="P29" s="64" t="s">
        <v>59</v>
      </c>
      <c r="Q29" s="63">
        <v>2022</v>
      </c>
    </row>
    <row r="30" spans="1:17" x14ac:dyDescent="0.3">
      <c r="A30" s="44">
        <v>26</v>
      </c>
      <c r="B30" s="23">
        <v>18</v>
      </c>
      <c r="C30" s="24">
        <v>18.399999999999999</v>
      </c>
      <c r="D30" s="24">
        <v>18.5</v>
      </c>
      <c r="E30" s="24">
        <v>17.899999999999999</v>
      </c>
      <c r="F30" s="24">
        <v>18.3</v>
      </c>
      <c r="G30" s="24">
        <v>18</v>
      </c>
      <c r="H30" s="24">
        <v>18.600000000000001</v>
      </c>
      <c r="I30" s="24">
        <v>18.5</v>
      </c>
      <c r="J30" s="24">
        <v>18.2</v>
      </c>
      <c r="K30" s="25">
        <f t="shared" si="0"/>
        <v>164.39999999999998</v>
      </c>
      <c r="L30" s="24">
        <f t="shared" si="2"/>
        <v>18.266666666666666</v>
      </c>
      <c r="M30" s="26" t="str">
        <f t="shared" si="1"/>
        <v>EZÜST</v>
      </c>
      <c r="N30" s="22"/>
      <c r="O30" s="45" t="s">
        <v>90</v>
      </c>
      <c r="P30" s="63" t="s">
        <v>58</v>
      </c>
      <c r="Q30" s="63">
        <v>2023</v>
      </c>
    </row>
    <row r="31" spans="1:17" x14ac:dyDescent="0.3">
      <c r="A31" s="53">
        <v>27</v>
      </c>
      <c r="B31" s="23">
        <v>17.600000000000001</v>
      </c>
      <c r="C31" s="24">
        <v>17.2</v>
      </c>
      <c r="D31" s="24">
        <v>18</v>
      </c>
      <c r="E31" s="24">
        <v>17.8</v>
      </c>
      <c r="F31" s="24">
        <v>18.3</v>
      </c>
      <c r="G31" s="24">
        <v>18.399999999999999</v>
      </c>
      <c r="H31" s="24">
        <v>18.5</v>
      </c>
      <c r="I31" s="24">
        <v>18.2</v>
      </c>
      <c r="J31" s="24">
        <v>18.600000000000001</v>
      </c>
      <c r="K31" s="25">
        <f t="shared" si="0"/>
        <v>162.59999999999997</v>
      </c>
      <c r="L31" s="24">
        <f t="shared" si="2"/>
        <v>18.066666666666663</v>
      </c>
      <c r="M31" s="26" t="str">
        <f t="shared" si="1"/>
        <v>EZÜST</v>
      </c>
      <c r="N31" s="22"/>
      <c r="O31" s="44" t="s">
        <v>94</v>
      </c>
      <c r="P31" s="64" t="s">
        <v>60</v>
      </c>
      <c r="Q31" s="63">
        <v>2023</v>
      </c>
    </row>
    <row r="32" spans="1:17" x14ac:dyDescent="0.3">
      <c r="A32" s="44">
        <v>28</v>
      </c>
      <c r="B32" s="23">
        <v>17</v>
      </c>
      <c r="C32" s="24">
        <v>17</v>
      </c>
      <c r="D32" s="24">
        <v>17.3</v>
      </c>
      <c r="E32" s="24">
        <v>19</v>
      </c>
      <c r="F32" s="24">
        <v>17.8</v>
      </c>
      <c r="G32" s="24">
        <v>18</v>
      </c>
      <c r="H32" s="24">
        <v>17.600000000000001</v>
      </c>
      <c r="I32" s="24">
        <v>17</v>
      </c>
      <c r="J32" s="24">
        <v>17</v>
      </c>
      <c r="K32" s="25">
        <f t="shared" si="0"/>
        <v>157.69999999999999</v>
      </c>
      <c r="L32" s="24">
        <f t="shared" si="2"/>
        <v>17.522222222222222</v>
      </c>
      <c r="M32" s="26" t="str">
        <f t="shared" si="1"/>
        <v>EZÜST</v>
      </c>
      <c r="N32" s="22"/>
      <c r="O32" s="44" t="s">
        <v>103</v>
      </c>
      <c r="P32" s="63" t="s">
        <v>61</v>
      </c>
      <c r="Q32" s="63">
        <v>2023</v>
      </c>
    </row>
    <row r="33" spans="1:17" x14ac:dyDescent="0.3">
      <c r="A33" s="44">
        <v>29</v>
      </c>
      <c r="B33" s="23">
        <v>18.8</v>
      </c>
      <c r="C33" s="24">
        <v>18.600000000000001</v>
      </c>
      <c r="D33" s="24">
        <v>18.600000000000001</v>
      </c>
      <c r="E33" s="24">
        <v>18.7</v>
      </c>
      <c r="F33" s="24">
        <v>18.600000000000001</v>
      </c>
      <c r="G33" s="24">
        <v>18.600000000000001</v>
      </c>
      <c r="H33" s="24">
        <v>18.8</v>
      </c>
      <c r="I33" s="24">
        <v>18.600000000000001</v>
      </c>
      <c r="J33" s="24">
        <v>18.600000000000001</v>
      </c>
      <c r="K33" s="25">
        <f t="shared" si="0"/>
        <v>167.9</v>
      </c>
      <c r="L33" s="24">
        <f t="shared" si="2"/>
        <v>18.655555555555555</v>
      </c>
      <c r="M33" s="26" t="str">
        <f t="shared" si="1"/>
        <v>ARANY</v>
      </c>
      <c r="N33" s="22"/>
      <c r="O33" s="44" t="s">
        <v>104</v>
      </c>
      <c r="P33" s="63" t="s">
        <v>61</v>
      </c>
      <c r="Q33" s="63"/>
    </row>
    <row r="34" spans="1:17" x14ac:dyDescent="0.3">
      <c r="A34" s="44">
        <v>30</v>
      </c>
      <c r="B34" s="23">
        <v>18.600000000000001</v>
      </c>
      <c r="C34" s="24">
        <v>18.7</v>
      </c>
      <c r="D34" s="24">
        <v>18.600000000000001</v>
      </c>
      <c r="E34" s="24">
        <v>19.100000000000001</v>
      </c>
      <c r="F34" s="24">
        <v>18</v>
      </c>
      <c r="G34" s="24">
        <v>18.399999999999999</v>
      </c>
      <c r="H34" s="24">
        <v>18.100000000000001</v>
      </c>
      <c r="I34" s="24">
        <v>18.8</v>
      </c>
      <c r="J34" s="24">
        <v>18.399999999999999</v>
      </c>
      <c r="K34" s="25">
        <f t="shared" si="0"/>
        <v>166.70000000000002</v>
      </c>
      <c r="L34" s="24">
        <f t="shared" si="2"/>
        <v>18.522222222222226</v>
      </c>
      <c r="M34" s="26" t="str">
        <f t="shared" si="1"/>
        <v>ARANY</v>
      </c>
      <c r="N34" s="22"/>
      <c r="O34" s="44" t="s">
        <v>88</v>
      </c>
      <c r="P34" s="63" t="s">
        <v>61</v>
      </c>
      <c r="Q34" s="63">
        <v>2023</v>
      </c>
    </row>
    <row r="35" spans="1:17" x14ac:dyDescent="0.3">
      <c r="A35" s="53">
        <v>31</v>
      </c>
      <c r="B35" s="23">
        <v>17</v>
      </c>
      <c r="C35" s="24">
        <v>16.600000000000001</v>
      </c>
      <c r="D35" s="24">
        <v>16.100000000000001</v>
      </c>
      <c r="E35" s="24">
        <v>16.600000000000001</v>
      </c>
      <c r="F35" s="24">
        <v>17.5</v>
      </c>
      <c r="G35" s="24">
        <v>17.2</v>
      </c>
      <c r="H35" s="24">
        <v>17.5</v>
      </c>
      <c r="I35" s="24">
        <v>17.2</v>
      </c>
      <c r="J35" s="24">
        <v>16.8</v>
      </c>
      <c r="K35" s="25">
        <f t="shared" si="0"/>
        <v>152.50000000000003</v>
      </c>
      <c r="L35" s="24">
        <f t="shared" si="2"/>
        <v>16.944444444444446</v>
      </c>
      <c r="M35" s="26" t="str">
        <f t="shared" si="1"/>
        <v>BRONZ</v>
      </c>
      <c r="N35" s="22"/>
      <c r="O35" s="45" t="s">
        <v>105</v>
      </c>
      <c r="P35" s="63" t="s">
        <v>61</v>
      </c>
      <c r="Q35" s="63">
        <v>2023</v>
      </c>
    </row>
    <row r="36" spans="1:17" x14ac:dyDescent="0.3">
      <c r="A36" s="44">
        <v>32</v>
      </c>
      <c r="B36" s="23">
        <v>17.8</v>
      </c>
      <c r="C36" s="24">
        <v>18.600000000000001</v>
      </c>
      <c r="D36" s="24">
        <v>18.3</v>
      </c>
      <c r="E36" s="24">
        <v>18.8</v>
      </c>
      <c r="F36" s="24">
        <v>18</v>
      </c>
      <c r="G36" s="24">
        <v>18.600000000000001</v>
      </c>
      <c r="H36" s="24">
        <v>17.8</v>
      </c>
      <c r="I36" s="24">
        <v>18</v>
      </c>
      <c r="J36" s="24">
        <v>18.3</v>
      </c>
      <c r="K36" s="24">
        <f t="shared" si="0"/>
        <v>164.2</v>
      </c>
      <c r="L36" s="24">
        <f t="shared" si="2"/>
        <v>18.244444444444444</v>
      </c>
      <c r="M36" s="26" t="str">
        <f t="shared" si="1"/>
        <v>EZÜST</v>
      </c>
      <c r="N36" s="22"/>
      <c r="O36" s="44" t="s">
        <v>91</v>
      </c>
      <c r="P36" s="63" t="s">
        <v>61</v>
      </c>
      <c r="Q36" s="63">
        <v>2023</v>
      </c>
    </row>
    <row r="37" spans="1:17" x14ac:dyDescent="0.3">
      <c r="A37" s="44">
        <v>33</v>
      </c>
      <c r="B37" s="23">
        <v>18</v>
      </c>
      <c r="C37" s="24">
        <v>18.100000000000001</v>
      </c>
      <c r="D37" s="24">
        <v>18.2</v>
      </c>
      <c r="E37" s="24">
        <v>18.7</v>
      </c>
      <c r="F37" s="24">
        <v>18.8</v>
      </c>
      <c r="G37" s="24">
        <v>17.899999999999999</v>
      </c>
      <c r="H37" s="24">
        <v>18.5</v>
      </c>
      <c r="I37" s="24">
        <v>17.899999999999999</v>
      </c>
      <c r="J37" s="24">
        <v>18.600000000000001</v>
      </c>
      <c r="K37" s="24">
        <f t="shared" si="0"/>
        <v>164.7</v>
      </c>
      <c r="L37" s="24">
        <f t="shared" si="2"/>
        <v>18.299999999999997</v>
      </c>
      <c r="M37" s="26" t="str">
        <f t="shared" si="1"/>
        <v>EZÜST</v>
      </c>
      <c r="N37" s="22"/>
      <c r="O37" s="45" t="s">
        <v>90</v>
      </c>
      <c r="P37" s="64" t="s">
        <v>61</v>
      </c>
      <c r="Q37" s="64">
        <v>2023</v>
      </c>
    </row>
    <row r="38" spans="1:17" x14ac:dyDescent="0.3">
      <c r="A38" s="44">
        <v>34</v>
      </c>
      <c r="B38" s="23">
        <v>18.600000000000001</v>
      </c>
      <c r="C38" s="24">
        <v>18.600000000000001</v>
      </c>
      <c r="D38" s="24">
        <v>18.399999999999999</v>
      </c>
      <c r="E38" s="24">
        <v>16.899999999999999</v>
      </c>
      <c r="F38" s="24">
        <v>17</v>
      </c>
      <c r="G38" s="24">
        <v>17.8</v>
      </c>
      <c r="H38" s="24">
        <v>18.899999999999999</v>
      </c>
      <c r="I38" s="24">
        <v>19</v>
      </c>
      <c r="J38" s="24">
        <v>17.899999999999999</v>
      </c>
      <c r="K38" s="24">
        <f t="shared" si="0"/>
        <v>163.1</v>
      </c>
      <c r="L38" s="24">
        <f t="shared" si="2"/>
        <v>18.12222222222222</v>
      </c>
      <c r="M38" s="26" t="str">
        <f t="shared" si="1"/>
        <v>EZÜST</v>
      </c>
      <c r="N38" s="22"/>
      <c r="O38" s="44" t="s">
        <v>95</v>
      </c>
      <c r="P38" s="63" t="s">
        <v>61</v>
      </c>
      <c r="Q38" s="63">
        <v>2023</v>
      </c>
    </row>
    <row r="39" spans="1:17" x14ac:dyDescent="0.3">
      <c r="A39" s="44" t="s">
        <v>34</v>
      </c>
      <c r="B39" s="23">
        <v>17</v>
      </c>
      <c r="C39" s="24">
        <v>17.399999999999999</v>
      </c>
      <c r="D39" s="24">
        <v>17.8</v>
      </c>
      <c r="E39" s="24">
        <v>18.7</v>
      </c>
      <c r="F39" s="24">
        <v>17.5</v>
      </c>
      <c r="G39" s="24">
        <v>17.600000000000001</v>
      </c>
      <c r="H39" s="24">
        <v>18.600000000000001</v>
      </c>
      <c r="I39" s="24">
        <v>17</v>
      </c>
      <c r="J39" s="24">
        <v>18.600000000000001</v>
      </c>
      <c r="K39" s="24">
        <f t="shared" si="0"/>
        <v>160.19999999999999</v>
      </c>
      <c r="L39" s="24">
        <f t="shared" si="2"/>
        <v>17.799999999999997</v>
      </c>
      <c r="M39" s="26" t="str">
        <f t="shared" si="1"/>
        <v>EZÜST</v>
      </c>
      <c r="N39" s="22"/>
      <c r="O39" s="27" t="s">
        <v>106</v>
      </c>
      <c r="P39" s="63" t="s">
        <v>61</v>
      </c>
      <c r="Q39" s="63"/>
    </row>
    <row r="40" spans="1:17" x14ac:dyDescent="0.3">
      <c r="A40" s="53">
        <v>35</v>
      </c>
      <c r="B40" s="23">
        <v>17.7</v>
      </c>
      <c r="C40" s="24">
        <v>17.600000000000001</v>
      </c>
      <c r="D40" s="24">
        <v>16.5</v>
      </c>
      <c r="E40" s="24">
        <v>17.7</v>
      </c>
      <c r="F40" s="24">
        <v>17.7</v>
      </c>
      <c r="G40" s="24">
        <v>17.5</v>
      </c>
      <c r="H40" s="24">
        <v>17</v>
      </c>
      <c r="I40" s="24">
        <v>17.899999999999999</v>
      </c>
      <c r="J40" s="24">
        <v>18.399999999999999</v>
      </c>
      <c r="K40" s="24">
        <f t="shared" si="0"/>
        <v>158</v>
      </c>
      <c r="L40" s="24">
        <f t="shared" si="2"/>
        <v>17.555555555555557</v>
      </c>
      <c r="M40" s="26" t="str">
        <f t="shared" si="1"/>
        <v>EZÜST</v>
      </c>
      <c r="N40" s="22"/>
      <c r="O40" s="44" t="s">
        <v>101</v>
      </c>
      <c r="P40" s="63" t="s">
        <v>62</v>
      </c>
      <c r="Q40" s="63">
        <v>2023</v>
      </c>
    </row>
    <row r="41" spans="1:17" x14ac:dyDescent="0.3">
      <c r="A41" s="44">
        <v>36</v>
      </c>
      <c r="B41" s="23">
        <v>18.600000000000001</v>
      </c>
      <c r="C41" s="24">
        <v>18.2</v>
      </c>
      <c r="D41" s="24">
        <v>18.2</v>
      </c>
      <c r="E41" s="24">
        <v>17.7</v>
      </c>
      <c r="F41" s="24">
        <v>17.8</v>
      </c>
      <c r="G41" s="24">
        <v>17.899999999999999</v>
      </c>
      <c r="H41" s="24">
        <v>18</v>
      </c>
      <c r="I41" s="24">
        <v>17.600000000000001</v>
      </c>
      <c r="J41" s="24">
        <v>18</v>
      </c>
      <c r="K41" s="24">
        <f t="shared" si="0"/>
        <v>162</v>
      </c>
      <c r="L41" s="24">
        <f t="shared" si="2"/>
        <v>18</v>
      </c>
      <c r="M41" s="26" t="str">
        <f t="shared" si="1"/>
        <v>EZÜST</v>
      </c>
      <c r="N41" s="22"/>
      <c r="O41" s="44" t="s">
        <v>101</v>
      </c>
      <c r="P41" s="63" t="s">
        <v>49</v>
      </c>
      <c r="Q41" s="63">
        <v>2023</v>
      </c>
    </row>
    <row r="42" spans="1:17" x14ac:dyDescent="0.3">
      <c r="A42" s="44">
        <v>37</v>
      </c>
      <c r="B42" s="23">
        <v>18.8</v>
      </c>
      <c r="C42" s="24">
        <v>18.8</v>
      </c>
      <c r="D42" s="24">
        <v>18.600000000000001</v>
      </c>
      <c r="E42" s="24">
        <v>18.399999999999999</v>
      </c>
      <c r="F42" s="24">
        <v>18.8</v>
      </c>
      <c r="G42" s="24">
        <v>18.8</v>
      </c>
      <c r="H42" s="24">
        <v>18.8</v>
      </c>
      <c r="I42" s="24">
        <v>18.7</v>
      </c>
      <c r="J42" s="24">
        <v>18.7</v>
      </c>
      <c r="K42" s="24">
        <f t="shared" si="0"/>
        <v>168.39999999999998</v>
      </c>
      <c r="L42" s="24">
        <f t="shared" si="2"/>
        <v>18.711111111111109</v>
      </c>
      <c r="M42" s="26" t="str">
        <f t="shared" si="1"/>
        <v>ARANY</v>
      </c>
      <c r="N42" s="22"/>
      <c r="O42" s="45" t="s">
        <v>102</v>
      </c>
      <c r="P42" s="64" t="s">
        <v>63</v>
      </c>
      <c r="Q42" s="64">
        <v>2023</v>
      </c>
    </row>
    <row r="43" spans="1:17" x14ac:dyDescent="0.3">
      <c r="A43" s="44">
        <v>38</v>
      </c>
      <c r="B43" s="23">
        <v>17</v>
      </c>
      <c r="C43" s="24">
        <v>17.2</v>
      </c>
      <c r="D43" s="24">
        <v>17.399999999999999</v>
      </c>
      <c r="E43" s="24">
        <v>17.7</v>
      </c>
      <c r="F43" s="24">
        <v>16.8</v>
      </c>
      <c r="G43" s="24">
        <v>17</v>
      </c>
      <c r="H43" s="24">
        <v>17.8</v>
      </c>
      <c r="I43" s="24">
        <v>17</v>
      </c>
      <c r="J43" s="24">
        <v>17.399999999999999</v>
      </c>
      <c r="K43" s="24">
        <f t="shared" si="0"/>
        <v>155.29999999999998</v>
      </c>
      <c r="L43" s="24">
        <f t="shared" si="2"/>
        <v>17.255555555555553</v>
      </c>
      <c r="M43" s="26" t="str">
        <f t="shared" si="1"/>
        <v>BRONZ</v>
      </c>
      <c r="N43" s="22"/>
      <c r="O43" s="45" t="s">
        <v>107</v>
      </c>
      <c r="P43" s="64" t="s">
        <v>63</v>
      </c>
      <c r="Q43" s="64">
        <v>2023</v>
      </c>
    </row>
    <row r="44" spans="1:17" x14ac:dyDescent="0.3">
      <c r="A44" s="53">
        <v>39</v>
      </c>
      <c r="B44" s="23">
        <v>18.7</v>
      </c>
      <c r="C44" s="24">
        <v>18.399999999999999</v>
      </c>
      <c r="D44" s="24">
        <v>17.8</v>
      </c>
      <c r="E44" s="24">
        <v>18.600000000000001</v>
      </c>
      <c r="F44" s="24">
        <v>18.3</v>
      </c>
      <c r="G44" s="24">
        <v>18</v>
      </c>
      <c r="H44" s="24">
        <v>17.7</v>
      </c>
      <c r="I44" s="24">
        <v>18.3</v>
      </c>
      <c r="J44" s="24">
        <v>18.8</v>
      </c>
      <c r="K44" s="24">
        <f t="shared" si="0"/>
        <v>164.60000000000002</v>
      </c>
      <c r="L44" s="24">
        <f t="shared" si="2"/>
        <v>18.288888888888891</v>
      </c>
      <c r="M44" s="26" t="str">
        <f t="shared" si="1"/>
        <v>EZÜST</v>
      </c>
      <c r="N44" s="22"/>
      <c r="O44" s="44" t="s">
        <v>101</v>
      </c>
      <c r="P44" s="63" t="s">
        <v>51</v>
      </c>
      <c r="Q44" s="63">
        <v>2023</v>
      </c>
    </row>
    <row r="45" spans="1:17" x14ac:dyDescent="0.3">
      <c r="A45" s="44">
        <v>40</v>
      </c>
      <c r="B45" s="23">
        <v>18</v>
      </c>
      <c r="C45" s="24">
        <v>17</v>
      </c>
      <c r="D45" s="24">
        <v>16.399999999999999</v>
      </c>
      <c r="E45" s="24">
        <v>16.7</v>
      </c>
      <c r="F45" s="24">
        <v>17.600000000000001</v>
      </c>
      <c r="G45" s="24">
        <v>18.3</v>
      </c>
      <c r="H45" s="24">
        <v>17.7</v>
      </c>
      <c r="I45" s="24">
        <v>16</v>
      </c>
      <c r="J45" s="24">
        <v>17.899999999999999</v>
      </c>
      <c r="K45" s="24">
        <f t="shared" si="0"/>
        <v>155.6</v>
      </c>
      <c r="L45" s="24">
        <f t="shared" si="2"/>
        <v>17.288888888888888</v>
      </c>
      <c r="M45" s="26" t="str">
        <f t="shared" si="1"/>
        <v>BRONZ</v>
      </c>
      <c r="N45" s="22"/>
      <c r="O45" s="45" t="s">
        <v>107</v>
      </c>
      <c r="P45" s="64" t="s">
        <v>64</v>
      </c>
      <c r="Q45" s="63">
        <v>2018</v>
      </c>
    </row>
    <row r="46" spans="1:17" x14ac:dyDescent="0.3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6"/>
      <c r="N46" s="22"/>
      <c r="O46" s="27"/>
      <c r="P46" s="28"/>
      <c r="Q46" s="27"/>
    </row>
    <row r="47" spans="1:17" x14ac:dyDescent="0.3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6"/>
      <c r="N47" s="22"/>
      <c r="O47" s="27"/>
      <c r="P47" s="28"/>
      <c r="Q47" s="27"/>
    </row>
    <row r="48" spans="1:17" x14ac:dyDescent="0.3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6"/>
      <c r="N48" s="22"/>
      <c r="O48" s="27"/>
      <c r="P48" s="28"/>
      <c r="Q48" s="27"/>
    </row>
    <row r="49" spans="1:17" x14ac:dyDescent="0.3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6"/>
      <c r="N49" s="22"/>
      <c r="O49" s="27"/>
      <c r="P49" s="28"/>
      <c r="Q49" s="27"/>
    </row>
    <row r="50" spans="1:17" x14ac:dyDescent="0.3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6"/>
      <c r="N50" s="22"/>
      <c r="O50" s="27"/>
      <c r="P50" s="28"/>
      <c r="Q50" s="27"/>
    </row>
    <row r="51" spans="1:17" x14ac:dyDescent="0.3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6"/>
      <c r="N51" s="22"/>
      <c r="O51" s="27"/>
      <c r="P51" s="28"/>
      <c r="Q51" s="27"/>
    </row>
    <row r="52" spans="1:17" x14ac:dyDescent="0.3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6"/>
      <c r="N52" s="22"/>
      <c r="O52" s="27"/>
      <c r="P52" s="28"/>
      <c r="Q52" s="27"/>
    </row>
    <row r="53" spans="1:17" x14ac:dyDescent="0.3">
      <c r="A53" s="36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8"/>
      <c r="N53" s="36"/>
      <c r="O53" s="39"/>
      <c r="P53" s="40"/>
      <c r="Q53" s="39"/>
    </row>
    <row r="54" spans="1:17" x14ac:dyDescent="0.3">
      <c r="A54" s="36"/>
      <c r="B54" s="3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8"/>
      <c r="N54" s="36"/>
      <c r="O54" s="39"/>
      <c r="P54" s="40"/>
      <c r="Q54" s="39"/>
    </row>
    <row r="55" spans="1:17" x14ac:dyDescent="0.3">
      <c r="A55" s="36"/>
      <c r="B55" s="3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8"/>
      <c r="N55" s="36"/>
      <c r="O55" s="39"/>
      <c r="P55" s="40"/>
      <c r="Q55" s="39"/>
    </row>
    <row r="56" spans="1:17" x14ac:dyDescent="0.3">
      <c r="A56" s="36"/>
      <c r="B56" s="3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38"/>
      <c r="N56" s="36"/>
      <c r="O56" s="39"/>
      <c r="P56" s="40"/>
      <c r="Q56" s="39"/>
    </row>
    <row r="57" spans="1:17" x14ac:dyDescent="0.3">
      <c r="A57" s="36"/>
      <c r="B57" s="3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8"/>
      <c r="N57" s="36"/>
      <c r="O57" s="39"/>
      <c r="P57" s="40"/>
      <c r="Q57" s="39"/>
    </row>
    <row r="58" spans="1:17" x14ac:dyDescent="0.3">
      <c r="A58" s="36"/>
      <c r="B58" s="3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8"/>
      <c r="N58" s="36"/>
      <c r="O58" s="39"/>
      <c r="P58" s="40"/>
      <c r="Q58" s="39"/>
    </row>
    <row r="59" spans="1:17" x14ac:dyDescent="0.3">
      <c r="A59" s="36"/>
      <c r="B59" s="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8"/>
      <c r="N59" s="36"/>
      <c r="O59" s="39"/>
      <c r="P59" s="40"/>
      <c r="Q59" s="39"/>
    </row>
    <row r="60" spans="1:17" x14ac:dyDescent="0.3">
      <c r="A60" s="36"/>
      <c r="B60" s="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8"/>
      <c r="N60" s="36"/>
      <c r="O60" s="39"/>
      <c r="P60" s="40"/>
      <c r="Q60" s="39"/>
    </row>
    <row r="61" spans="1:17" x14ac:dyDescent="0.3">
      <c r="A61" s="36"/>
      <c r="B61" s="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38"/>
      <c r="N61" s="36"/>
      <c r="O61" s="39"/>
      <c r="P61" s="40"/>
      <c r="Q61" s="39"/>
    </row>
    <row r="62" spans="1:17" x14ac:dyDescent="0.3">
      <c r="A62" s="36"/>
      <c r="B62" s="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8"/>
      <c r="N62" s="36"/>
      <c r="O62" s="39"/>
      <c r="P62" s="40"/>
      <c r="Q62" s="39"/>
    </row>
    <row r="63" spans="1:17" x14ac:dyDescent="0.3">
      <c r="A63" s="36"/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38"/>
      <c r="N63" s="36"/>
      <c r="O63" s="39"/>
      <c r="P63" s="40"/>
      <c r="Q63" s="39"/>
    </row>
    <row r="64" spans="1:17" x14ac:dyDescent="0.3">
      <c r="A64" s="36"/>
      <c r="B64" s="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8"/>
      <c r="N64" s="36"/>
      <c r="O64" s="39"/>
      <c r="P64" s="40"/>
      <c r="Q64" s="39"/>
    </row>
    <row r="65" spans="1:17" x14ac:dyDescent="0.3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0"/>
      <c r="O65" s="34"/>
      <c r="P65" s="35"/>
      <c r="Q65" s="34"/>
    </row>
  </sheetData>
  <autoFilter ref="M1:M65" xr:uid="{00000000-0009-0000-0000-000000000000}"/>
  <mergeCells count="6">
    <mergeCell ref="Q3:Q4"/>
    <mergeCell ref="A1:P1"/>
    <mergeCell ref="A2:P2"/>
    <mergeCell ref="B3:J3"/>
    <mergeCell ref="O3:O4"/>
    <mergeCell ref="P3:P4"/>
  </mergeCells>
  <conditionalFormatting sqref="M5:M6 M8:M23">
    <cfRule type="expression" dxfId="14" priority="2">
      <formula>"ARANY"</formula>
    </cfRule>
  </conditionalFormatting>
  <conditionalFormatting sqref="M24:M29">
    <cfRule type="expression" dxfId="13" priority="3">
      <formula>"ARANY"</formula>
    </cfRule>
  </conditionalFormatting>
  <conditionalFormatting sqref="M30:M32 M35:M65">
    <cfRule type="expression" dxfId="12" priority="4">
      <formula>"ARANY"</formula>
    </cfRule>
  </conditionalFormatting>
  <conditionalFormatting sqref="M33">
    <cfRule type="expression" dxfId="11" priority="5">
      <formula>"ARANY"</formula>
    </cfRule>
  </conditionalFormatting>
  <conditionalFormatting sqref="M34">
    <cfRule type="expression" dxfId="10" priority="6">
      <formula>"ARANY"</formula>
    </cfRule>
  </conditionalFormatting>
  <printOptions horizontalCentered="1" verticalCentered="1"/>
  <pageMargins left="0.51180555555555496" right="0.47222222222222199" top="0.35416666666666702" bottom="0.47222222222222199" header="0.15763888888888899" footer="0.23611111111111099"/>
  <pageSetup paperSize="9" firstPageNumber="0" orientation="portrait" r:id="rId1"/>
  <headerFooter>
    <oddHeader>&amp;CBorverseny&amp;R&amp;D</oddHeader>
    <oddFooter>&amp;CFehér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O64"/>
  <sheetViews>
    <sheetView topLeftCell="F1" zoomScale="125" zoomScaleNormal="125" workbookViewId="0">
      <selection activeCell="N17" sqref="N17"/>
    </sheetView>
  </sheetViews>
  <sheetFormatPr defaultRowHeight="13" x14ac:dyDescent="0.3"/>
  <cols>
    <col min="1" max="1" width="9.26953125" style="1" customWidth="1"/>
    <col min="2" max="10" width="5.54296875" style="1" customWidth="1"/>
    <col min="11" max="11" width="6.54296875" style="1" customWidth="1"/>
    <col min="12" max="12" width="7" style="2" customWidth="1"/>
    <col min="13" max="14" width="7.26953125" style="1" customWidth="1"/>
    <col min="15" max="15" width="25.81640625" style="3" customWidth="1"/>
    <col min="16" max="16" width="24.81640625" style="1" customWidth="1"/>
    <col min="17" max="17" width="5.81640625" style="1" customWidth="1"/>
    <col min="18" max="18" width="7.453125" style="1" customWidth="1"/>
    <col min="19" max="1029" width="9.1796875" style="1" customWidth="1"/>
  </cols>
  <sheetData>
    <row r="1" spans="1:19" ht="16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9" ht="13.5" thickBot="1" x14ac:dyDescent="0.3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ht="13.5" thickBot="1" x14ac:dyDescent="0.35">
      <c r="A3" s="4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" t="s">
        <v>3</v>
      </c>
      <c r="L3" s="6" t="s">
        <v>4</v>
      </c>
      <c r="M3" s="7" t="s">
        <v>5</v>
      </c>
      <c r="N3" s="8" t="s">
        <v>6</v>
      </c>
      <c r="O3" s="60" t="s">
        <v>7</v>
      </c>
      <c r="P3" s="61" t="s">
        <v>8</v>
      </c>
      <c r="Q3" s="56" t="s">
        <v>9</v>
      </c>
    </row>
    <row r="4" spans="1:19" ht="13.5" thickBot="1" x14ac:dyDescent="0.35">
      <c r="A4" s="9" t="s">
        <v>10</v>
      </c>
      <c r="B4" s="10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2" t="s">
        <v>11</v>
      </c>
      <c r="L4" s="13" t="s">
        <v>12</v>
      </c>
      <c r="M4" s="14" t="s">
        <v>13</v>
      </c>
      <c r="N4" s="15" t="s">
        <v>14</v>
      </c>
      <c r="O4" s="60"/>
      <c r="P4" s="61"/>
      <c r="Q4" s="56"/>
    </row>
    <row r="5" spans="1:19" x14ac:dyDescent="0.3">
      <c r="A5" s="44">
        <v>101</v>
      </c>
      <c r="B5" s="17">
        <v>17.7</v>
      </c>
      <c r="C5" s="18">
        <v>17.8</v>
      </c>
      <c r="D5" s="18">
        <v>17.399999999999999</v>
      </c>
      <c r="E5" s="18">
        <v>18</v>
      </c>
      <c r="F5" s="18">
        <v>16.600000000000001</v>
      </c>
      <c r="G5" s="18">
        <v>17.7</v>
      </c>
      <c r="H5" s="18">
        <v>17</v>
      </c>
      <c r="I5" s="18">
        <v>17.7</v>
      </c>
      <c r="J5" s="18">
        <v>17</v>
      </c>
      <c r="K5" s="19">
        <f t="shared" ref="K5:K64" si="0">SUM(B5:J5)</f>
        <v>156.9</v>
      </c>
      <c r="L5" s="20">
        <f>AVERAGE(B5:J5)</f>
        <v>17.433333333333334</v>
      </c>
      <c r="M5" s="21" t="str">
        <f t="shared" ref="M5:M64" si="1">IF(L5&gt;18.5,"ARANY",IF(L5&gt;17.5,"EZÜST",IF(L5&gt;16.5,"BRONZ","     ")))</f>
        <v>BRONZ</v>
      </c>
      <c r="N5" s="16"/>
      <c r="O5" s="44" t="s">
        <v>99</v>
      </c>
      <c r="P5" s="63" t="s">
        <v>49</v>
      </c>
      <c r="Q5" s="63">
        <v>2023</v>
      </c>
    </row>
    <row r="6" spans="1:19" x14ac:dyDescent="0.3">
      <c r="A6" s="44">
        <v>102</v>
      </c>
      <c r="B6" s="23">
        <v>18.3</v>
      </c>
      <c r="C6" s="24">
        <v>18.399999999999999</v>
      </c>
      <c r="D6" s="24">
        <v>19.2</v>
      </c>
      <c r="E6" s="24">
        <v>18.8</v>
      </c>
      <c r="F6" s="24">
        <v>19.600000000000001</v>
      </c>
      <c r="G6" s="24">
        <v>18.600000000000001</v>
      </c>
      <c r="H6" s="24">
        <v>18</v>
      </c>
      <c r="I6" s="24">
        <v>18</v>
      </c>
      <c r="J6" s="24">
        <v>18.2</v>
      </c>
      <c r="K6" s="25">
        <f t="shared" si="0"/>
        <v>167.1</v>
      </c>
      <c r="L6" s="24">
        <f t="shared" ref="L6:L64" si="2">AVERAGE(B6:J6)</f>
        <v>18.566666666666666</v>
      </c>
      <c r="M6" s="26" t="str">
        <f t="shared" si="1"/>
        <v>ARANY</v>
      </c>
      <c r="N6" s="22"/>
      <c r="O6" s="44" t="s">
        <v>89</v>
      </c>
      <c r="P6" s="63" t="s">
        <v>65</v>
      </c>
      <c r="Q6" s="63">
        <v>2023</v>
      </c>
    </row>
    <row r="7" spans="1:19" x14ac:dyDescent="0.3">
      <c r="A7" s="44">
        <v>103</v>
      </c>
      <c r="B7" s="23">
        <v>17</v>
      </c>
      <c r="C7" s="24">
        <v>16.600000000000001</v>
      </c>
      <c r="D7" s="24">
        <v>17</v>
      </c>
      <c r="E7" s="24">
        <v>17</v>
      </c>
      <c r="F7" s="24">
        <v>16.899999999999999</v>
      </c>
      <c r="G7" s="24">
        <v>16.5</v>
      </c>
      <c r="H7" s="24">
        <v>16.5</v>
      </c>
      <c r="I7" s="24">
        <v>16.600000000000001</v>
      </c>
      <c r="J7" s="24">
        <v>17</v>
      </c>
      <c r="K7" s="25">
        <f t="shared" si="0"/>
        <v>151.1</v>
      </c>
      <c r="L7" s="24">
        <f t="shared" si="2"/>
        <v>16.788888888888888</v>
      </c>
      <c r="M7" s="26" t="str">
        <f t="shared" si="1"/>
        <v>BRONZ</v>
      </c>
      <c r="N7" s="22"/>
      <c r="O7" s="45" t="s">
        <v>93</v>
      </c>
      <c r="P7" s="63" t="s">
        <v>65</v>
      </c>
      <c r="Q7" s="63">
        <v>2023</v>
      </c>
    </row>
    <row r="8" spans="1:19" x14ac:dyDescent="0.3">
      <c r="A8" s="44">
        <v>104</v>
      </c>
      <c r="B8" s="23">
        <v>18.2</v>
      </c>
      <c r="C8" s="24">
        <v>18.7</v>
      </c>
      <c r="D8" s="24">
        <v>17.899999999999999</v>
      </c>
      <c r="E8" s="24">
        <v>17.8</v>
      </c>
      <c r="F8" s="24">
        <v>18.2</v>
      </c>
      <c r="G8" s="24">
        <v>18.7</v>
      </c>
      <c r="H8" s="24">
        <v>19.2</v>
      </c>
      <c r="I8" s="24">
        <v>18.600000000000001</v>
      </c>
      <c r="J8" s="24">
        <v>18.600000000000001</v>
      </c>
      <c r="K8" s="25">
        <f t="shared" si="0"/>
        <v>165.89999999999998</v>
      </c>
      <c r="L8" s="24">
        <f t="shared" si="2"/>
        <v>18.43333333333333</v>
      </c>
      <c r="M8" s="26" t="str">
        <f t="shared" si="1"/>
        <v>EZÜST</v>
      </c>
      <c r="N8" s="22"/>
      <c r="O8" s="44" t="s">
        <v>94</v>
      </c>
      <c r="P8" s="63" t="s">
        <v>65</v>
      </c>
      <c r="Q8" s="63">
        <v>2023</v>
      </c>
    </row>
    <row r="9" spans="1:19" x14ac:dyDescent="0.3">
      <c r="A9" s="44">
        <v>105</v>
      </c>
      <c r="B9" s="23">
        <v>18.600000000000001</v>
      </c>
      <c r="C9" s="24">
        <v>18.600000000000001</v>
      </c>
      <c r="D9" s="24">
        <v>18.600000000000001</v>
      </c>
      <c r="E9" s="24">
        <v>18.7</v>
      </c>
      <c r="F9" s="24">
        <v>18.899999999999999</v>
      </c>
      <c r="G9" s="24">
        <v>18.2</v>
      </c>
      <c r="H9" s="24">
        <v>18.5</v>
      </c>
      <c r="I9" s="24">
        <v>18.2</v>
      </c>
      <c r="J9" s="24">
        <v>18.8</v>
      </c>
      <c r="K9" s="25">
        <f t="shared" si="0"/>
        <v>167.10000000000002</v>
      </c>
      <c r="L9" s="24">
        <f t="shared" si="2"/>
        <v>18.56666666666667</v>
      </c>
      <c r="M9" s="26" t="str">
        <f t="shared" si="1"/>
        <v>ARANY</v>
      </c>
      <c r="N9" s="22"/>
      <c r="O9" s="45" t="s">
        <v>88</v>
      </c>
      <c r="P9" s="63" t="s">
        <v>65</v>
      </c>
      <c r="Q9" s="63">
        <v>2023</v>
      </c>
    </row>
    <row r="10" spans="1:19" x14ac:dyDescent="0.3">
      <c r="A10" s="44">
        <v>106</v>
      </c>
      <c r="B10" s="23">
        <v>18.2</v>
      </c>
      <c r="C10" s="24">
        <v>18.399999999999999</v>
      </c>
      <c r="D10" s="24">
        <v>18.600000000000001</v>
      </c>
      <c r="E10" s="24">
        <v>18</v>
      </c>
      <c r="F10" s="24">
        <v>18.5</v>
      </c>
      <c r="G10" s="24">
        <v>18.600000000000001</v>
      </c>
      <c r="H10" s="24">
        <v>17.899999999999999</v>
      </c>
      <c r="I10" s="24">
        <v>18.2</v>
      </c>
      <c r="J10" s="24">
        <v>18.2</v>
      </c>
      <c r="K10" s="25">
        <f t="shared" si="0"/>
        <v>164.59999999999997</v>
      </c>
      <c r="L10" s="24">
        <f t="shared" si="2"/>
        <v>18.288888888888884</v>
      </c>
      <c r="M10" s="26" t="str">
        <f t="shared" si="1"/>
        <v>EZÜST</v>
      </c>
      <c r="N10" s="22"/>
      <c r="O10" s="45" t="s">
        <v>101</v>
      </c>
      <c r="P10" s="63" t="s">
        <v>65</v>
      </c>
      <c r="Q10" s="63">
        <v>2023</v>
      </c>
    </row>
    <row r="11" spans="1:19" x14ac:dyDescent="0.3">
      <c r="A11" s="44">
        <v>107</v>
      </c>
      <c r="B11" s="23">
        <v>18.8</v>
      </c>
      <c r="C11" s="24">
        <v>18.8</v>
      </c>
      <c r="D11" s="24">
        <v>18.8</v>
      </c>
      <c r="E11" s="24">
        <v>19</v>
      </c>
      <c r="F11" s="24">
        <v>19.2</v>
      </c>
      <c r="G11" s="24">
        <v>18.8</v>
      </c>
      <c r="H11" s="24">
        <v>19</v>
      </c>
      <c r="I11" s="24">
        <v>18.7</v>
      </c>
      <c r="J11" s="24">
        <v>18.600000000000001</v>
      </c>
      <c r="K11" s="25">
        <f t="shared" si="0"/>
        <v>169.7</v>
      </c>
      <c r="L11" s="24">
        <f t="shared" si="2"/>
        <v>18.855555555555554</v>
      </c>
      <c r="M11" s="26" t="str">
        <f t="shared" si="1"/>
        <v>ARANY</v>
      </c>
      <c r="N11" s="22" t="s">
        <v>108</v>
      </c>
      <c r="O11" s="44" t="s">
        <v>91</v>
      </c>
      <c r="P11" s="63" t="s">
        <v>65</v>
      </c>
      <c r="Q11" s="63">
        <v>2023</v>
      </c>
    </row>
    <row r="12" spans="1:19" x14ac:dyDescent="0.3">
      <c r="A12" s="44">
        <v>108</v>
      </c>
      <c r="B12" s="48">
        <v>18.600000000000001</v>
      </c>
      <c r="C12" s="47">
        <v>18.7</v>
      </c>
      <c r="D12" s="47">
        <v>18.7</v>
      </c>
      <c r="E12" s="47">
        <v>18.5</v>
      </c>
      <c r="F12" s="47">
        <v>18.3</v>
      </c>
      <c r="G12" s="47">
        <v>19</v>
      </c>
      <c r="H12" s="47">
        <v>18.8</v>
      </c>
      <c r="I12" s="47">
        <v>18.600000000000001</v>
      </c>
      <c r="J12" s="47">
        <v>18.600000000000001</v>
      </c>
      <c r="K12" s="49">
        <f t="shared" si="0"/>
        <v>167.79999999999998</v>
      </c>
      <c r="L12" s="47">
        <f t="shared" si="2"/>
        <v>18.644444444444442</v>
      </c>
      <c r="M12" s="50" t="str">
        <f t="shared" si="1"/>
        <v>ARANY</v>
      </c>
      <c r="N12" s="22" t="s">
        <v>109</v>
      </c>
      <c r="O12" s="45" t="s">
        <v>102</v>
      </c>
      <c r="P12" s="63" t="s">
        <v>66</v>
      </c>
      <c r="Q12" s="63">
        <v>2023</v>
      </c>
      <c r="R12" s="1" t="s">
        <v>15</v>
      </c>
      <c r="S12" s="1">
        <f>COUNTIF(M$5:M$36,"ARANY")</f>
        <v>6</v>
      </c>
    </row>
    <row r="13" spans="1:19" x14ac:dyDescent="0.3">
      <c r="A13" s="44">
        <v>109</v>
      </c>
      <c r="B13" s="48">
        <v>18.3</v>
      </c>
      <c r="C13" s="47">
        <v>18.2</v>
      </c>
      <c r="D13" s="47">
        <v>17.8</v>
      </c>
      <c r="E13" s="47">
        <v>18.3</v>
      </c>
      <c r="F13" s="47">
        <v>18.2</v>
      </c>
      <c r="G13" s="47">
        <v>17.899999999999999</v>
      </c>
      <c r="H13" s="47">
        <v>17.2</v>
      </c>
      <c r="I13" s="47">
        <v>17.899999999999999</v>
      </c>
      <c r="J13" s="47">
        <v>18.600000000000001</v>
      </c>
      <c r="K13" s="49">
        <f t="shared" si="0"/>
        <v>162.39999999999998</v>
      </c>
      <c r="L13" s="47">
        <f t="shared" si="2"/>
        <v>18.044444444444441</v>
      </c>
      <c r="M13" s="50" t="str">
        <f t="shared" si="1"/>
        <v>EZÜST</v>
      </c>
      <c r="N13" s="22"/>
      <c r="O13" s="45" t="s">
        <v>90</v>
      </c>
      <c r="P13" s="63" t="s">
        <v>67</v>
      </c>
      <c r="Q13" s="63">
        <v>2023</v>
      </c>
      <c r="R13" s="1" t="s">
        <v>16</v>
      </c>
      <c r="S13" s="1">
        <f>COUNTIF(M$5:M$36,"EZÜST")</f>
        <v>4</v>
      </c>
    </row>
    <row r="14" spans="1:19" x14ac:dyDescent="0.3">
      <c r="A14" s="44">
        <v>110</v>
      </c>
      <c r="B14" s="48">
        <v>18</v>
      </c>
      <c r="C14" s="47">
        <v>18</v>
      </c>
      <c r="D14" s="47">
        <v>17.8</v>
      </c>
      <c r="E14" s="47">
        <v>16.899999999999999</v>
      </c>
      <c r="F14" s="47">
        <v>17</v>
      </c>
      <c r="G14" s="47">
        <v>18</v>
      </c>
      <c r="H14" s="47">
        <v>17.5</v>
      </c>
      <c r="I14" s="47">
        <v>17</v>
      </c>
      <c r="J14" s="47">
        <v>17</v>
      </c>
      <c r="K14" s="49">
        <f t="shared" si="0"/>
        <v>157.19999999999999</v>
      </c>
      <c r="L14" s="47">
        <f t="shared" si="2"/>
        <v>17.466666666666665</v>
      </c>
      <c r="M14" s="50" t="str">
        <f t="shared" si="1"/>
        <v>BRONZ</v>
      </c>
      <c r="N14" s="22"/>
      <c r="O14" s="44" t="s">
        <v>95</v>
      </c>
      <c r="P14" s="64" t="s">
        <v>68</v>
      </c>
      <c r="Q14" s="64">
        <v>2023</v>
      </c>
      <c r="R14" s="1" t="s">
        <v>17</v>
      </c>
      <c r="S14" s="1">
        <f>COUNTIF(M$5:M$36,"BRONZ")</f>
        <v>3</v>
      </c>
    </row>
    <row r="15" spans="1:19" x14ac:dyDescent="0.3">
      <c r="A15" s="44">
        <v>111</v>
      </c>
      <c r="B15" s="48">
        <v>18.100000000000001</v>
      </c>
      <c r="C15" s="47">
        <v>18</v>
      </c>
      <c r="D15" s="47">
        <v>18</v>
      </c>
      <c r="E15" s="47">
        <v>17.7</v>
      </c>
      <c r="F15" s="47">
        <v>18.3</v>
      </c>
      <c r="G15" s="47">
        <v>18.2</v>
      </c>
      <c r="H15" s="47">
        <v>17.5</v>
      </c>
      <c r="I15" s="47">
        <v>18</v>
      </c>
      <c r="J15" s="47">
        <v>18.399999999999999</v>
      </c>
      <c r="K15" s="49">
        <f t="shared" si="0"/>
        <v>162.20000000000002</v>
      </c>
      <c r="L15" s="47">
        <f t="shared" si="2"/>
        <v>18.022222222222226</v>
      </c>
      <c r="M15" s="50" t="str">
        <f t="shared" si="1"/>
        <v>EZÜST</v>
      </c>
      <c r="N15" s="22"/>
      <c r="O15" s="45" t="s">
        <v>101</v>
      </c>
      <c r="P15" s="64" t="s">
        <v>69</v>
      </c>
      <c r="Q15" s="63">
        <v>2023</v>
      </c>
    </row>
    <row r="16" spans="1:19" x14ac:dyDescent="0.3">
      <c r="A16" s="44" t="s">
        <v>32</v>
      </c>
      <c r="B16" s="48">
        <v>18.600000000000001</v>
      </c>
      <c r="C16" s="47">
        <v>18.600000000000001</v>
      </c>
      <c r="D16" s="47">
        <v>19</v>
      </c>
      <c r="E16" s="47">
        <v>18.399999999999999</v>
      </c>
      <c r="F16" s="47">
        <v>18.600000000000001</v>
      </c>
      <c r="G16" s="47">
        <v>18.399999999999999</v>
      </c>
      <c r="H16" s="47">
        <v>18.7</v>
      </c>
      <c r="I16" s="47">
        <v>18.600000000000001</v>
      </c>
      <c r="J16" s="47">
        <v>18.8</v>
      </c>
      <c r="K16" s="49">
        <f t="shared" si="0"/>
        <v>167.7</v>
      </c>
      <c r="L16" s="47">
        <f t="shared" si="2"/>
        <v>18.633333333333333</v>
      </c>
      <c r="M16" s="50" t="str">
        <f t="shared" si="1"/>
        <v>ARANY</v>
      </c>
      <c r="N16" s="22" t="s">
        <v>110</v>
      </c>
      <c r="O16" s="45" t="s">
        <v>98</v>
      </c>
      <c r="P16" s="64" t="s">
        <v>70</v>
      </c>
      <c r="Q16" s="63"/>
    </row>
    <row r="17" spans="1:17" x14ac:dyDescent="0.3">
      <c r="A17" s="44">
        <v>112</v>
      </c>
      <c r="B17" s="48">
        <v>18.8</v>
      </c>
      <c r="C17" s="47">
        <v>18.8</v>
      </c>
      <c r="D17" s="47">
        <v>19.399999999999999</v>
      </c>
      <c r="E17" s="47">
        <v>18.600000000000001</v>
      </c>
      <c r="F17" s="47">
        <v>19</v>
      </c>
      <c r="G17" s="47">
        <v>18.600000000000001</v>
      </c>
      <c r="H17" s="47">
        <v>17.7</v>
      </c>
      <c r="I17" s="47">
        <v>19</v>
      </c>
      <c r="J17" s="47">
        <v>17</v>
      </c>
      <c r="K17" s="49">
        <f t="shared" si="0"/>
        <v>166.89999999999998</v>
      </c>
      <c r="L17" s="47">
        <f t="shared" si="2"/>
        <v>18.544444444444441</v>
      </c>
      <c r="M17" s="50" t="str">
        <f t="shared" si="1"/>
        <v>ARANY</v>
      </c>
      <c r="N17" s="22"/>
      <c r="O17" s="44" t="s">
        <v>95</v>
      </c>
      <c r="P17" s="63" t="s">
        <v>71</v>
      </c>
      <c r="Q17" s="63">
        <v>2022</v>
      </c>
    </row>
    <row r="18" spans="1:17" x14ac:dyDescent="0.3">
      <c r="A18" s="46"/>
      <c r="B18" s="48"/>
      <c r="C18" s="47"/>
      <c r="D18" s="47"/>
      <c r="E18" s="47"/>
      <c r="F18" s="47"/>
      <c r="G18" s="47"/>
      <c r="H18" s="47"/>
      <c r="I18" s="47"/>
      <c r="J18" s="47"/>
      <c r="K18" s="49"/>
      <c r="L18" s="47"/>
      <c r="M18" s="50"/>
      <c r="N18" s="22"/>
      <c r="O18" s="42"/>
      <c r="P18" s="42"/>
      <c r="Q18" s="42"/>
    </row>
    <row r="19" spans="1:17" x14ac:dyDescent="0.3">
      <c r="A19" s="46"/>
      <c r="B19" s="48"/>
      <c r="C19" s="47"/>
      <c r="D19" s="47"/>
      <c r="E19" s="47"/>
      <c r="F19" s="47"/>
      <c r="G19" s="47"/>
      <c r="H19" s="47"/>
      <c r="I19" s="47"/>
      <c r="J19" s="47"/>
      <c r="K19" s="49"/>
      <c r="L19" s="47"/>
      <c r="M19" s="50"/>
      <c r="N19" s="22"/>
      <c r="O19" s="42"/>
      <c r="P19" s="42"/>
      <c r="Q19" s="42"/>
    </row>
    <row r="20" spans="1:17" x14ac:dyDescent="0.3">
      <c r="A20" s="46"/>
      <c r="B20" s="48"/>
      <c r="C20" s="47"/>
      <c r="D20" s="47"/>
      <c r="E20" s="47"/>
      <c r="F20" s="47"/>
      <c r="G20" s="47"/>
      <c r="H20" s="47"/>
      <c r="I20" s="47"/>
      <c r="J20" s="47"/>
      <c r="K20" s="49"/>
      <c r="L20" s="47"/>
      <c r="M20" s="50"/>
      <c r="N20" s="22"/>
      <c r="O20" s="41"/>
      <c r="P20" s="43"/>
      <c r="Q20" s="42"/>
    </row>
    <row r="21" spans="1:17" x14ac:dyDescent="0.3">
      <c r="A21" s="44"/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4"/>
      <c r="M21" s="26"/>
      <c r="N21" s="22"/>
      <c r="O21" s="42"/>
      <c r="P21" s="42"/>
      <c r="Q21" s="42"/>
    </row>
    <row r="22" spans="1:17" x14ac:dyDescent="0.3">
      <c r="A22" s="44"/>
      <c r="B22" s="23"/>
      <c r="C22" s="24"/>
      <c r="D22" s="24"/>
      <c r="E22" s="24"/>
      <c r="F22" s="24"/>
      <c r="G22" s="24"/>
      <c r="H22" s="24"/>
      <c r="I22" s="24"/>
      <c r="J22" s="24"/>
      <c r="K22" s="25"/>
      <c r="L22" s="24"/>
      <c r="M22" s="26"/>
      <c r="N22" s="22"/>
      <c r="O22" s="42"/>
      <c r="P22" s="42"/>
      <c r="Q22" s="42"/>
    </row>
    <row r="23" spans="1:17" x14ac:dyDescent="0.3">
      <c r="A23" s="44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4"/>
      <c r="M23" s="26"/>
      <c r="N23" s="22"/>
      <c r="O23" s="42"/>
      <c r="P23" s="42"/>
      <c r="Q23" s="42"/>
    </row>
    <row r="24" spans="1:17" x14ac:dyDescent="0.3">
      <c r="A24" s="44"/>
      <c r="B24" s="23"/>
      <c r="C24" s="24"/>
      <c r="D24" s="24"/>
      <c r="E24" s="24"/>
      <c r="F24" s="24"/>
      <c r="G24" s="24"/>
      <c r="H24" s="24"/>
      <c r="I24" s="24"/>
      <c r="J24" s="24"/>
      <c r="K24" s="25"/>
      <c r="L24" s="24"/>
      <c r="M24" s="26"/>
      <c r="N24" s="22"/>
      <c r="O24" s="41"/>
      <c r="P24" s="41"/>
      <c r="Q24" s="42"/>
    </row>
    <row r="25" spans="1:17" x14ac:dyDescent="0.3">
      <c r="A25" s="44"/>
      <c r="B25" s="23"/>
      <c r="C25" s="24"/>
      <c r="D25" s="24"/>
      <c r="E25" s="24"/>
      <c r="F25" s="24"/>
      <c r="G25" s="24"/>
      <c r="H25" s="24"/>
      <c r="I25" s="24"/>
      <c r="J25" s="24"/>
      <c r="K25" s="25"/>
      <c r="L25" s="24"/>
      <c r="M25" s="26"/>
      <c r="N25" s="22"/>
      <c r="O25" s="41"/>
      <c r="P25" s="41"/>
      <c r="Q25" s="42"/>
    </row>
    <row r="26" spans="1:17" x14ac:dyDescent="0.3">
      <c r="A26" s="45"/>
      <c r="B26" s="23"/>
      <c r="C26" s="24"/>
      <c r="D26" s="24"/>
      <c r="E26" s="24"/>
      <c r="F26" s="24"/>
      <c r="G26" s="24"/>
      <c r="H26" s="24"/>
      <c r="I26" s="24"/>
      <c r="J26" s="24"/>
      <c r="K26" s="25"/>
      <c r="L26" s="24"/>
      <c r="M26" s="26"/>
      <c r="N26" s="22"/>
      <c r="O26" s="41"/>
      <c r="P26" s="43"/>
      <c r="Q26" s="42"/>
    </row>
    <row r="27" spans="1:17" x14ac:dyDescent="0.3">
      <c r="A27" s="42"/>
      <c r="B27" s="23"/>
      <c r="C27" s="24"/>
      <c r="D27" s="24"/>
      <c r="E27" s="24"/>
      <c r="F27" s="24"/>
      <c r="G27" s="24"/>
      <c r="H27" s="24"/>
      <c r="I27" s="24"/>
      <c r="J27" s="24"/>
      <c r="K27" s="25"/>
      <c r="L27" s="24"/>
      <c r="M27" s="26"/>
      <c r="N27" s="22"/>
      <c r="O27" s="41"/>
      <c r="P27" s="41"/>
      <c r="Q27" s="42"/>
    </row>
    <row r="28" spans="1:17" x14ac:dyDescent="0.3">
      <c r="A28" s="29"/>
      <c r="B28" s="23"/>
      <c r="C28" s="24"/>
      <c r="D28" s="24"/>
      <c r="E28" s="24"/>
      <c r="F28" s="24"/>
      <c r="G28" s="24"/>
      <c r="H28" s="24"/>
      <c r="I28" s="24"/>
      <c r="J28" s="24"/>
      <c r="K28" s="25"/>
      <c r="L28" s="24"/>
      <c r="M28" s="26"/>
      <c r="N28" s="22"/>
      <c r="O28" s="27"/>
      <c r="P28" s="28"/>
      <c r="Q28" s="27"/>
    </row>
    <row r="29" spans="1:17" x14ac:dyDescent="0.3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5"/>
      <c r="L29" s="24"/>
      <c r="M29" s="26"/>
      <c r="N29" s="22"/>
      <c r="O29" s="27"/>
      <c r="P29" s="28"/>
      <c r="Q29" s="27"/>
    </row>
    <row r="30" spans="1:17" x14ac:dyDescent="0.3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5"/>
      <c r="L30" s="24"/>
      <c r="M30" s="26"/>
      <c r="N30" s="22"/>
      <c r="O30" s="27"/>
      <c r="P30" s="28"/>
      <c r="Q30" s="27"/>
    </row>
    <row r="31" spans="1:17" x14ac:dyDescent="0.3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5"/>
      <c r="L31" s="24"/>
      <c r="M31" s="26"/>
      <c r="N31" s="22"/>
      <c r="O31" s="27"/>
      <c r="P31" s="28"/>
      <c r="Q31" s="27"/>
    </row>
    <row r="32" spans="1:17" x14ac:dyDescent="0.3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5"/>
      <c r="L32" s="24"/>
      <c r="M32" s="26"/>
      <c r="N32" s="22"/>
      <c r="O32" s="27"/>
      <c r="P32" s="28"/>
      <c r="Q32" s="27"/>
    </row>
    <row r="33" spans="1:17" x14ac:dyDescent="0.3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5"/>
      <c r="L33" s="24"/>
      <c r="M33" s="26"/>
      <c r="N33" s="22"/>
      <c r="O33" s="27"/>
      <c r="P33" s="28"/>
      <c r="Q33" s="27"/>
    </row>
    <row r="34" spans="1:17" x14ac:dyDescent="0.3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5"/>
      <c r="L34" s="24"/>
      <c r="M34" s="26"/>
      <c r="N34" s="22"/>
      <c r="O34" s="27"/>
      <c r="P34" s="28"/>
      <c r="Q34" s="27"/>
    </row>
    <row r="35" spans="1:17" x14ac:dyDescent="0.3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5"/>
      <c r="L35" s="24"/>
      <c r="M35" s="26"/>
      <c r="N35" s="22"/>
      <c r="O35" s="27"/>
      <c r="P35" s="28"/>
      <c r="Q35" s="27"/>
    </row>
    <row r="36" spans="1:17" x14ac:dyDescent="0.3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6"/>
      <c r="N36" s="22"/>
      <c r="O36" s="27"/>
      <c r="P36" s="28"/>
      <c r="Q36" s="27"/>
    </row>
    <row r="37" spans="1:17" x14ac:dyDescent="0.3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6"/>
      <c r="N37" s="22"/>
      <c r="O37" s="27"/>
      <c r="P37" s="28"/>
      <c r="Q37" s="27"/>
    </row>
    <row r="38" spans="1:17" x14ac:dyDescent="0.3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6"/>
      <c r="N38" s="22"/>
      <c r="O38" s="27"/>
      <c r="P38" s="28"/>
      <c r="Q38" s="27"/>
    </row>
    <row r="39" spans="1:17" x14ac:dyDescent="0.3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6"/>
      <c r="N39" s="22"/>
      <c r="O39" s="27"/>
      <c r="P39" s="28"/>
      <c r="Q39" s="27"/>
    </row>
    <row r="40" spans="1:17" x14ac:dyDescent="0.3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6"/>
      <c r="N40" s="22"/>
      <c r="O40" s="27"/>
      <c r="P40" s="28"/>
      <c r="Q40" s="27"/>
    </row>
    <row r="41" spans="1:17" x14ac:dyDescent="0.3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6"/>
      <c r="N41" s="22"/>
      <c r="O41" s="27"/>
      <c r="P41" s="28"/>
      <c r="Q41" s="27"/>
    </row>
    <row r="42" spans="1:17" x14ac:dyDescent="0.3">
      <c r="A42" s="29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6"/>
      <c r="N42" s="22"/>
      <c r="O42" s="27"/>
      <c r="P42" s="28"/>
      <c r="Q42" s="27"/>
    </row>
    <row r="43" spans="1:17" x14ac:dyDescent="0.3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6"/>
      <c r="N43" s="22"/>
      <c r="O43" s="27"/>
      <c r="P43" s="28"/>
      <c r="Q43" s="27"/>
    </row>
    <row r="44" spans="1:17" x14ac:dyDescent="0.3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6"/>
      <c r="N44" s="22"/>
      <c r="O44" s="27"/>
      <c r="P44" s="28"/>
      <c r="Q44" s="27"/>
    </row>
    <row r="45" spans="1:17" x14ac:dyDescent="0.3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6"/>
      <c r="N45" s="22"/>
      <c r="O45" s="27"/>
      <c r="P45" s="28"/>
      <c r="Q45" s="27"/>
    </row>
    <row r="46" spans="1:17" x14ac:dyDescent="0.3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6"/>
      <c r="N46" s="22"/>
      <c r="O46" s="27"/>
      <c r="P46" s="28"/>
      <c r="Q46" s="27"/>
    </row>
    <row r="47" spans="1:17" x14ac:dyDescent="0.3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6"/>
      <c r="N47" s="22"/>
      <c r="O47" s="27"/>
      <c r="P47" s="28"/>
      <c r="Q47" s="27"/>
    </row>
    <row r="48" spans="1:17" x14ac:dyDescent="0.3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6"/>
      <c r="N48" s="22"/>
      <c r="O48" s="27"/>
      <c r="P48" s="28"/>
      <c r="Q48" s="27"/>
    </row>
    <row r="49" spans="1:17" x14ac:dyDescent="0.3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6"/>
      <c r="N49" s="22"/>
      <c r="O49" s="27"/>
      <c r="P49" s="28"/>
      <c r="Q49" s="27"/>
    </row>
    <row r="50" spans="1:17" x14ac:dyDescent="0.3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6"/>
      <c r="N50" s="22"/>
      <c r="O50" s="27"/>
      <c r="P50" s="28"/>
      <c r="Q50" s="27"/>
    </row>
    <row r="51" spans="1:17" x14ac:dyDescent="0.3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6"/>
      <c r="N51" s="22"/>
      <c r="O51" s="27"/>
      <c r="P51" s="28"/>
      <c r="Q51" s="27"/>
    </row>
    <row r="52" spans="1:17" x14ac:dyDescent="0.3">
      <c r="A52" s="36"/>
      <c r="B52" s="3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8"/>
      <c r="N52" s="36"/>
      <c r="O52" s="39"/>
      <c r="P52" s="40"/>
      <c r="Q52" s="39"/>
    </row>
    <row r="53" spans="1:17" x14ac:dyDescent="0.3">
      <c r="A53" s="36"/>
      <c r="B53" s="37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8"/>
      <c r="N53" s="36"/>
      <c r="O53" s="39"/>
      <c r="P53" s="40"/>
      <c r="Q53" s="39"/>
    </row>
    <row r="54" spans="1:17" x14ac:dyDescent="0.3">
      <c r="A54" s="36"/>
      <c r="B54" s="3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8"/>
      <c r="N54" s="36"/>
      <c r="O54" s="39"/>
      <c r="P54" s="40"/>
      <c r="Q54" s="39"/>
    </row>
    <row r="55" spans="1:17" x14ac:dyDescent="0.3">
      <c r="A55" s="36"/>
      <c r="B55" s="3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8"/>
      <c r="N55" s="36"/>
      <c r="O55" s="39"/>
      <c r="P55" s="40"/>
      <c r="Q55" s="39"/>
    </row>
    <row r="56" spans="1:17" x14ac:dyDescent="0.3">
      <c r="A56" s="36"/>
      <c r="B56" s="3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38"/>
      <c r="N56" s="36"/>
      <c r="O56" s="39"/>
      <c r="P56" s="40"/>
      <c r="Q56" s="39"/>
    </row>
    <row r="57" spans="1:17" x14ac:dyDescent="0.3">
      <c r="A57" s="36"/>
      <c r="B57" s="3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8"/>
      <c r="N57" s="36"/>
      <c r="O57" s="39"/>
      <c r="P57" s="40"/>
      <c r="Q57" s="39"/>
    </row>
    <row r="58" spans="1:17" x14ac:dyDescent="0.3">
      <c r="A58" s="36"/>
      <c r="B58" s="3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8"/>
      <c r="N58" s="36"/>
      <c r="O58" s="39"/>
      <c r="P58" s="40"/>
      <c r="Q58" s="39"/>
    </row>
    <row r="59" spans="1:17" x14ac:dyDescent="0.3">
      <c r="A59" s="36"/>
      <c r="B59" s="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8"/>
      <c r="N59" s="36"/>
      <c r="O59" s="39"/>
      <c r="P59" s="40"/>
      <c r="Q59" s="39"/>
    </row>
    <row r="60" spans="1:17" x14ac:dyDescent="0.3">
      <c r="A60" s="36"/>
      <c r="B60" s="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8"/>
      <c r="N60" s="36"/>
      <c r="O60" s="39"/>
      <c r="P60" s="40"/>
      <c r="Q60" s="39"/>
    </row>
    <row r="61" spans="1:17" x14ac:dyDescent="0.3">
      <c r="A61" s="36"/>
      <c r="B61" s="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38"/>
      <c r="N61" s="36"/>
      <c r="O61" s="39"/>
      <c r="P61" s="40"/>
      <c r="Q61" s="39"/>
    </row>
    <row r="62" spans="1:17" x14ac:dyDescent="0.3">
      <c r="A62" s="36"/>
      <c r="B62" s="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8"/>
      <c r="N62" s="36"/>
      <c r="O62" s="39"/>
      <c r="P62" s="40"/>
      <c r="Q62" s="39"/>
    </row>
    <row r="63" spans="1:17" x14ac:dyDescent="0.3">
      <c r="A63" s="36"/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38"/>
      <c r="N63" s="36"/>
      <c r="O63" s="39"/>
      <c r="P63" s="40"/>
      <c r="Q63" s="39"/>
    </row>
    <row r="64" spans="1:17" ht="13.5" thickBot="1" x14ac:dyDescent="0.3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0"/>
      <c r="O64" s="34"/>
      <c r="P64" s="35"/>
      <c r="Q64" s="34"/>
    </row>
  </sheetData>
  <mergeCells count="6">
    <mergeCell ref="Q3:Q4"/>
    <mergeCell ref="A1:P1"/>
    <mergeCell ref="A2:P2"/>
    <mergeCell ref="B3:J3"/>
    <mergeCell ref="O3:O4"/>
    <mergeCell ref="P3:P4"/>
  </mergeCells>
  <conditionalFormatting sqref="M5:M23">
    <cfRule type="expression" dxfId="9" priority="1">
      <formula>"ARANY"</formula>
    </cfRule>
  </conditionalFormatting>
  <conditionalFormatting sqref="M24:M29">
    <cfRule type="expression" dxfId="8" priority="2">
      <formula>"ARANY"</formula>
    </cfRule>
  </conditionalFormatting>
  <conditionalFormatting sqref="M30:M32 M35:M64">
    <cfRule type="expression" dxfId="7" priority="3">
      <formula>"ARANY"</formula>
    </cfRule>
  </conditionalFormatting>
  <conditionalFormatting sqref="M33">
    <cfRule type="expression" dxfId="6" priority="4">
      <formula>"ARANY"</formula>
    </cfRule>
  </conditionalFormatting>
  <conditionalFormatting sqref="M34">
    <cfRule type="expression" dxfId="5" priority="5">
      <formula>"ARANY"</formula>
    </cfRule>
  </conditionalFormatting>
  <printOptions horizontalCentered="1" verticalCentered="1"/>
  <pageMargins left="0.51180555555555496" right="0.47222222222222199" top="0.35416666666666702" bottom="0.47222222222222199" header="0.15763888888888899" footer="0.23611111111111099"/>
  <pageSetup paperSize="9" firstPageNumber="0" orientation="portrait" horizontalDpi="300" verticalDpi="300" r:id="rId1"/>
  <headerFooter>
    <oddHeader>&amp;CBorverseny&amp;R&amp;D</oddHeader>
    <oddFooter>&amp;CFehér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O101"/>
  <sheetViews>
    <sheetView tabSelected="1" topLeftCell="H1" zoomScale="125" zoomScaleNormal="125" workbookViewId="0">
      <selection activeCell="N13" sqref="N13"/>
    </sheetView>
  </sheetViews>
  <sheetFormatPr defaultRowHeight="13" x14ac:dyDescent="0.3"/>
  <cols>
    <col min="1" max="1" width="9.26953125" style="1" customWidth="1"/>
    <col min="2" max="10" width="5.54296875" style="1" customWidth="1"/>
    <col min="11" max="11" width="6.54296875" style="1" customWidth="1"/>
    <col min="12" max="12" width="7" style="2" customWidth="1"/>
    <col min="13" max="13" width="9.26953125" style="1" customWidth="1"/>
    <col min="14" max="14" width="7.26953125" style="1" customWidth="1"/>
    <col min="15" max="15" width="25.81640625" style="3" customWidth="1"/>
    <col min="16" max="16" width="34" style="1" bestFit="1" customWidth="1"/>
    <col min="17" max="17" width="5.81640625" style="1" customWidth="1"/>
    <col min="18" max="18" width="7.453125" style="1" customWidth="1"/>
    <col min="19" max="1029" width="9.1796875" style="1" customWidth="1"/>
  </cols>
  <sheetData>
    <row r="1" spans="1:19" ht="16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9" ht="13.5" thickBot="1" x14ac:dyDescent="0.35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ht="13.5" thickBot="1" x14ac:dyDescent="0.35">
      <c r="A3" s="4" t="s">
        <v>1</v>
      </c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" t="s">
        <v>3</v>
      </c>
      <c r="L3" s="6" t="s">
        <v>4</v>
      </c>
      <c r="M3" s="7" t="s">
        <v>5</v>
      </c>
      <c r="N3" s="8" t="s">
        <v>6</v>
      </c>
      <c r="O3" s="60" t="s">
        <v>7</v>
      </c>
      <c r="P3" s="61" t="s">
        <v>8</v>
      </c>
      <c r="Q3" s="56" t="s">
        <v>9</v>
      </c>
    </row>
    <row r="4" spans="1:19" ht="13.5" thickBot="1" x14ac:dyDescent="0.35">
      <c r="A4" s="9" t="s">
        <v>10</v>
      </c>
      <c r="B4" s="10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2" t="s">
        <v>11</v>
      </c>
      <c r="L4" s="13" t="s">
        <v>12</v>
      </c>
      <c r="M4" s="14" t="s">
        <v>13</v>
      </c>
      <c r="N4" s="15" t="s">
        <v>14</v>
      </c>
      <c r="O4" s="60"/>
      <c r="P4" s="61"/>
      <c r="Q4" s="56"/>
    </row>
    <row r="5" spans="1:19" ht="13.5" thickBot="1" x14ac:dyDescent="0.35">
      <c r="A5" s="45">
        <v>113</v>
      </c>
      <c r="B5" s="17">
        <v>18.899999999999999</v>
      </c>
      <c r="C5" s="18">
        <v>18.399999999999999</v>
      </c>
      <c r="D5" s="18">
        <v>18.7</v>
      </c>
      <c r="E5" s="18">
        <v>18.399999999999999</v>
      </c>
      <c r="F5" s="18">
        <v>18.399999999999999</v>
      </c>
      <c r="G5" s="18">
        <v>18.399999999999999</v>
      </c>
      <c r="H5" s="18">
        <v>19</v>
      </c>
      <c r="I5" s="18">
        <v>18.7</v>
      </c>
      <c r="J5" s="18">
        <v>18.8</v>
      </c>
      <c r="K5" s="19">
        <f t="shared" ref="K5:K66" si="0">SUM(B5:J5)</f>
        <v>167.70000000000002</v>
      </c>
      <c r="L5" s="20">
        <f>AVERAGE(B5:J5)</f>
        <v>18.633333333333336</v>
      </c>
      <c r="M5" s="21" t="str">
        <f t="shared" ref="M5:M66" si="1">IF(L5&gt;18.5,"ARANY",IF(L5&gt;17.5,"EZÜST",IF(L5&gt;16.5,"BRONZ","     ")))</f>
        <v>ARANY</v>
      </c>
      <c r="N5" s="16" t="s">
        <v>108</v>
      </c>
      <c r="O5" s="45" t="s">
        <v>102</v>
      </c>
      <c r="P5" s="64" t="s">
        <v>72</v>
      </c>
      <c r="Q5" s="63">
        <v>2022</v>
      </c>
    </row>
    <row r="6" spans="1:19" x14ac:dyDescent="0.3">
      <c r="A6" s="45" t="s">
        <v>33</v>
      </c>
      <c r="B6" s="17">
        <v>17.8</v>
      </c>
      <c r="C6" s="18">
        <v>17.600000000000001</v>
      </c>
      <c r="D6" s="18">
        <v>17.600000000000001</v>
      </c>
      <c r="E6" s="18">
        <v>18</v>
      </c>
      <c r="F6" s="18">
        <v>17.899999999999999</v>
      </c>
      <c r="G6" s="18">
        <v>18</v>
      </c>
      <c r="H6" s="18">
        <v>17.600000000000001</v>
      </c>
      <c r="I6" s="18">
        <v>17.2</v>
      </c>
      <c r="J6" s="18">
        <v>18</v>
      </c>
      <c r="K6" s="19">
        <f t="shared" si="0"/>
        <v>159.69999999999999</v>
      </c>
      <c r="L6" s="20">
        <f>AVERAGE(B6:J6)</f>
        <v>17.744444444444444</v>
      </c>
      <c r="M6" s="21" t="str">
        <f t="shared" si="1"/>
        <v>EZÜST</v>
      </c>
      <c r="N6" s="62"/>
      <c r="O6" s="41" t="s">
        <v>106</v>
      </c>
      <c r="P6" s="64" t="s">
        <v>73</v>
      </c>
      <c r="Q6" s="63"/>
    </row>
    <row r="7" spans="1:19" x14ac:dyDescent="0.3">
      <c r="A7" s="44">
        <v>114</v>
      </c>
      <c r="B7" s="23">
        <v>18</v>
      </c>
      <c r="C7" s="24">
        <v>17.3</v>
      </c>
      <c r="D7" s="24">
        <v>18.3</v>
      </c>
      <c r="E7" s="24">
        <v>18.7</v>
      </c>
      <c r="F7" s="24">
        <v>18.3</v>
      </c>
      <c r="G7" s="24">
        <v>18.8</v>
      </c>
      <c r="H7" s="24">
        <v>18.399999999999999</v>
      </c>
      <c r="I7" s="24">
        <v>18</v>
      </c>
      <c r="J7" s="24">
        <v>17</v>
      </c>
      <c r="K7" s="25">
        <f t="shared" si="0"/>
        <v>162.79999999999998</v>
      </c>
      <c r="L7" s="24">
        <f t="shared" ref="L7:L66" si="2">AVERAGE(B7:J7)</f>
        <v>18.088888888888889</v>
      </c>
      <c r="M7" s="26" t="str">
        <f t="shared" si="1"/>
        <v>EZÜST</v>
      </c>
      <c r="N7" s="22"/>
      <c r="O7" s="44" t="s">
        <v>93</v>
      </c>
      <c r="P7" s="63" t="s">
        <v>74</v>
      </c>
      <c r="Q7" s="63">
        <v>2023</v>
      </c>
    </row>
    <row r="8" spans="1:19" x14ac:dyDescent="0.3">
      <c r="A8" s="51">
        <v>115</v>
      </c>
      <c r="B8" s="48">
        <v>18.600000000000001</v>
      </c>
      <c r="C8" s="47">
        <v>19</v>
      </c>
      <c r="D8" s="47">
        <v>18.399999999999999</v>
      </c>
      <c r="E8" s="47">
        <v>18.8</v>
      </c>
      <c r="F8" s="47">
        <v>18.7</v>
      </c>
      <c r="G8" s="47">
        <v>18.5</v>
      </c>
      <c r="H8" s="47">
        <v>18.8</v>
      </c>
      <c r="I8" s="47">
        <v>18.600000000000001</v>
      </c>
      <c r="J8" s="47">
        <v>18</v>
      </c>
      <c r="K8" s="49">
        <f t="shared" si="0"/>
        <v>167.4</v>
      </c>
      <c r="L8" s="47">
        <f t="shared" si="2"/>
        <v>18.600000000000001</v>
      </c>
      <c r="M8" s="50" t="str">
        <f t="shared" si="1"/>
        <v>ARANY</v>
      </c>
      <c r="N8" s="22" t="s">
        <v>109</v>
      </c>
      <c r="O8" s="45" t="s">
        <v>97</v>
      </c>
      <c r="P8" s="64" t="s">
        <v>74</v>
      </c>
      <c r="Q8" s="63">
        <v>2021</v>
      </c>
    </row>
    <row r="9" spans="1:19" x14ac:dyDescent="0.3">
      <c r="A9" s="45">
        <v>116</v>
      </c>
      <c r="B9" s="48">
        <v>18</v>
      </c>
      <c r="C9" s="47">
        <v>17.3</v>
      </c>
      <c r="D9" s="47">
        <v>17.899999999999999</v>
      </c>
      <c r="E9" s="47">
        <v>18.899999999999999</v>
      </c>
      <c r="F9" s="47">
        <v>17.8</v>
      </c>
      <c r="G9" s="47">
        <v>17.899999999999999</v>
      </c>
      <c r="H9" s="47">
        <v>17.2</v>
      </c>
      <c r="I9" s="47">
        <v>17.600000000000001</v>
      </c>
      <c r="J9" s="47">
        <v>17.899999999999999</v>
      </c>
      <c r="K9" s="49">
        <f t="shared" si="0"/>
        <v>160.5</v>
      </c>
      <c r="L9" s="47">
        <f t="shared" si="2"/>
        <v>17.833333333333332</v>
      </c>
      <c r="M9" s="50" t="str">
        <f t="shared" si="1"/>
        <v>EZÜST</v>
      </c>
      <c r="N9" s="22"/>
      <c r="O9" s="45" t="s">
        <v>105</v>
      </c>
      <c r="P9" s="63" t="s">
        <v>70</v>
      </c>
      <c r="Q9" s="63">
        <v>2022</v>
      </c>
    </row>
    <row r="10" spans="1:19" x14ac:dyDescent="0.3">
      <c r="A10" s="44">
        <v>117</v>
      </c>
      <c r="B10" s="48">
        <v>17.899999999999999</v>
      </c>
      <c r="C10" s="47">
        <v>17.600000000000001</v>
      </c>
      <c r="D10" s="47">
        <v>18</v>
      </c>
      <c r="E10" s="47">
        <v>17.3</v>
      </c>
      <c r="F10" s="47">
        <v>18.2</v>
      </c>
      <c r="G10" s="47">
        <v>18.3</v>
      </c>
      <c r="H10" s="47">
        <v>18.2</v>
      </c>
      <c r="I10" s="47">
        <v>17.899999999999999</v>
      </c>
      <c r="J10" s="47">
        <v>18.600000000000001</v>
      </c>
      <c r="K10" s="49">
        <f t="shared" si="0"/>
        <v>162</v>
      </c>
      <c r="L10" s="47">
        <f t="shared" si="2"/>
        <v>18</v>
      </c>
      <c r="M10" s="50" t="str">
        <f t="shared" si="1"/>
        <v>EZÜST</v>
      </c>
      <c r="N10" s="22"/>
      <c r="O10" s="44" t="s">
        <v>99</v>
      </c>
      <c r="P10" s="67" t="s">
        <v>49</v>
      </c>
      <c r="Q10" s="65">
        <v>2022</v>
      </c>
    </row>
    <row r="11" spans="1:19" x14ac:dyDescent="0.3">
      <c r="A11" s="51">
        <v>118</v>
      </c>
      <c r="B11" s="48">
        <v>19</v>
      </c>
      <c r="C11" s="47">
        <v>18.7</v>
      </c>
      <c r="D11" s="47">
        <v>19</v>
      </c>
      <c r="E11" s="47">
        <v>18</v>
      </c>
      <c r="F11" s="47">
        <v>17.8</v>
      </c>
      <c r="G11" s="47">
        <v>18</v>
      </c>
      <c r="H11" s="47">
        <v>18.7</v>
      </c>
      <c r="I11" s="47">
        <v>18.2</v>
      </c>
      <c r="J11" s="47">
        <v>18.3</v>
      </c>
      <c r="K11" s="49">
        <f t="shared" si="0"/>
        <v>165.7</v>
      </c>
      <c r="L11" s="47">
        <f t="shared" si="2"/>
        <v>18.411111111111111</v>
      </c>
      <c r="M11" s="50" t="str">
        <f t="shared" si="1"/>
        <v>EZÜST</v>
      </c>
      <c r="N11" s="22"/>
      <c r="O11" s="44" t="s">
        <v>95</v>
      </c>
      <c r="P11" s="67" t="s">
        <v>49</v>
      </c>
      <c r="Q11" s="63">
        <v>2022</v>
      </c>
    </row>
    <row r="12" spans="1:19" x14ac:dyDescent="0.3">
      <c r="A12" s="45">
        <v>119</v>
      </c>
      <c r="B12" s="48">
        <v>18.100000000000001</v>
      </c>
      <c r="C12" s="47">
        <v>17.8</v>
      </c>
      <c r="D12" s="47">
        <v>18.3</v>
      </c>
      <c r="E12" s="47">
        <v>18.2</v>
      </c>
      <c r="F12" s="47">
        <v>17.899999999999999</v>
      </c>
      <c r="G12" s="47">
        <v>18.3</v>
      </c>
      <c r="H12" s="47">
        <v>18.7</v>
      </c>
      <c r="I12" s="47">
        <v>18.2</v>
      </c>
      <c r="J12" s="47">
        <v>18.7</v>
      </c>
      <c r="K12" s="49">
        <f t="shared" si="0"/>
        <v>164.2</v>
      </c>
      <c r="L12" s="47">
        <f t="shared" si="2"/>
        <v>18.244444444444444</v>
      </c>
      <c r="M12" s="50" t="str">
        <f t="shared" si="1"/>
        <v>EZÜST</v>
      </c>
      <c r="N12" s="22"/>
      <c r="O12" s="44" t="s">
        <v>95</v>
      </c>
      <c r="P12" s="67" t="s">
        <v>49</v>
      </c>
      <c r="Q12" s="63">
        <v>2022</v>
      </c>
    </row>
    <row r="13" spans="1:19" x14ac:dyDescent="0.3">
      <c r="A13" s="44">
        <v>120</v>
      </c>
      <c r="B13" s="48">
        <v>18.600000000000001</v>
      </c>
      <c r="C13" s="47">
        <v>19</v>
      </c>
      <c r="D13" s="47">
        <v>18.8</v>
      </c>
      <c r="E13" s="47">
        <v>18</v>
      </c>
      <c r="F13" s="47">
        <v>18.2</v>
      </c>
      <c r="G13" s="47">
        <v>18.3</v>
      </c>
      <c r="H13" s="47">
        <v>18.5</v>
      </c>
      <c r="I13" s="47">
        <v>19</v>
      </c>
      <c r="J13" s="47">
        <v>18.8</v>
      </c>
      <c r="K13" s="49">
        <f t="shared" si="0"/>
        <v>167.20000000000002</v>
      </c>
      <c r="L13" s="47">
        <f t="shared" si="2"/>
        <v>18.577777777777779</v>
      </c>
      <c r="M13" s="50" t="str">
        <f t="shared" si="1"/>
        <v>ARANY</v>
      </c>
      <c r="N13" s="22" t="s">
        <v>110</v>
      </c>
      <c r="O13" s="44" t="s">
        <v>91</v>
      </c>
      <c r="P13" s="67" t="s">
        <v>49</v>
      </c>
      <c r="Q13" s="63">
        <v>2021</v>
      </c>
      <c r="R13" s="1" t="s">
        <v>15</v>
      </c>
      <c r="S13" s="1">
        <f>COUNTIF(M$5:M$38,"ARANY")</f>
        <v>3</v>
      </c>
    </row>
    <row r="14" spans="1:19" x14ac:dyDescent="0.3">
      <c r="A14" s="51">
        <v>121</v>
      </c>
      <c r="B14" s="48">
        <v>18.2</v>
      </c>
      <c r="C14" s="47">
        <v>18.8</v>
      </c>
      <c r="D14" s="47">
        <v>18.600000000000001</v>
      </c>
      <c r="E14" s="47">
        <v>18.3</v>
      </c>
      <c r="F14" s="47">
        <v>17.7</v>
      </c>
      <c r="G14" s="47">
        <v>18.3</v>
      </c>
      <c r="H14" s="47">
        <v>17.8</v>
      </c>
      <c r="I14" s="47">
        <v>18.3</v>
      </c>
      <c r="J14" s="47">
        <v>18.600000000000001</v>
      </c>
      <c r="K14" s="49">
        <f t="shared" si="0"/>
        <v>164.6</v>
      </c>
      <c r="L14" s="47">
        <f t="shared" si="2"/>
        <v>18.288888888888888</v>
      </c>
      <c r="M14" s="50" t="str">
        <f t="shared" si="1"/>
        <v>EZÜST</v>
      </c>
      <c r="N14" s="22"/>
      <c r="O14" s="44" t="s">
        <v>101</v>
      </c>
      <c r="P14" s="63" t="s">
        <v>75</v>
      </c>
      <c r="Q14" s="63">
        <v>2022</v>
      </c>
      <c r="R14" s="1" t="s">
        <v>16</v>
      </c>
      <c r="S14" s="1">
        <f>COUNTIF(M$5:M$38,"EZÜST")</f>
        <v>9</v>
      </c>
    </row>
    <row r="15" spans="1:19" x14ac:dyDescent="0.3">
      <c r="A15" s="45">
        <v>122</v>
      </c>
      <c r="B15" s="48">
        <v>18</v>
      </c>
      <c r="C15" s="47">
        <v>18.600000000000001</v>
      </c>
      <c r="D15" s="47">
        <v>17.2</v>
      </c>
      <c r="E15" s="47">
        <v>16</v>
      </c>
      <c r="F15" s="47">
        <v>18.2</v>
      </c>
      <c r="G15" s="47">
        <v>18</v>
      </c>
      <c r="H15" s="47">
        <v>17.7</v>
      </c>
      <c r="I15" s="47">
        <v>18</v>
      </c>
      <c r="J15" s="47">
        <v>18.600000000000001</v>
      </c>
      <c r="K15" s="49">
        <f t="shared" si="0"/>
        <v>160.29999999999998</v>
      </c>
      <c r="L15" s="47">
        <f t="shared" si="2"/>
        <v>17.81111111111111</v>
      </c>
      <c r="M15" s="50" t="str">
        <f t="shared" si="1"/>
        <v>EZÜST</v>
      </c>
      <c r="N15" s="22"/>
      <c r="O15" s="45" t="s">
        <v>101</v>
      </c>
      <c r="P15" s="64" t="s">
        <v>76</v>
      </c>
      <c r="Q15" s="63">
        <v>2022</v>
      </c>
      <c r="R15" s="1" t="s">
        <v>17</v>
      </c>
      <c r="S15" s="1">
        <f>COUNTIF(M$5:M$38,"BRONZ")</f>
        <v>0</v>
      </c>
    </row>
    <row r="16" spans="1:19" x14ac:dyDescent="0.3">
      <c r="A16" s="44">
        <v>123</v>
      </c>
      <c r="B16" s="48">
        <v>18</v>
      </c>
      <c r="C16" s="47">
        <v>18.8</v>
      </c>
      <c r="D16" s="47">
        <v>18.600000000000001</v>
      </c>
      <c r="E16" s="47">
        <v>18</v>
      </c>
      <c r="F16" s="47">
        <v>18.3</v>
      </c>
      <c r="G16" s="47">
        <v>18.2</v>
      </c>
      <c r="H16" s="47">
        <v>18.3</v>
      </c>
      <c r="I16" s="47">
        <v>18</v>
      </c>
      <c r="J16" s="47">
        <v>18</v>
      </c>
      <c r="K16" s="49">
        <f t="shared" si="0"/>
        <v>164.20000000000002</v>
      </c>
      <c r="L16" s="47">
        <f t="shared" si="2"/>
        <v>18.244444444444447</v>
      </c>
      <c r="M16" s="50" t="str">
        <f t="shared" si="1"/>
        <v>EZÜST</v>
      </c>
      <c r="N16" s="22"/>
      <c r="O16" s="44" t="s">
        <v>101</v>
      </c>
      <c r="P16" s="63" t="s">
        <v>77</v>
      </c>
      <c r="Q16" s="63">
        <v>2021</v>
      </c>
    </row>
    <row r="17" spans="1:17" x14ac:dyDescent="0.3">
      <c r="A17" s="46"/>
      <c r="B17" s="48"/>
      <c r="C17" s="47"/>
      <c r="D17" s="47"/>
      <c r="E17" s="47"/>
      <c r="F17" s="47"/>
      <c r="G17" s="47"/>
      <c r="H17" s="47"/>
      <c r="I17" s="47"/>
      <c r="J17" s="47"/>
      <c r="K17" s="49"/>
      <c r="L17" s="47"/>
      <c r="M17" s="50"/>
      <c r="N17" s="22"/>
      <c r="O17" s="42"/>
      <c r="P17" s="42"/>
      <c r="Q17" s="42"/>
    </row>
    <row r="18" spans="1:17" x14ac:dyDescent="0.3">
      <c r="A18" s="46"/>
      <c r="B18" s="48"/>
      <c r="C18" s="47"/>
      <c r="D18" s="47"/>
      <c r="E18" s="47"/>
      <c r="F18" s="47"/>
      <c r="G18" s="47"/>
      <c r="H18" s="47"/>
      <c r="I18" s="47"/>
      <c r="J18" s="47"/>
      <c r="K18" s="49"/>
      <c r="L18" s="47"/>
      <c r="M18" s="50"/>
      <c r="N18" s="22"/>
      <c r="O18" s="42"/>
      <c r="P18" s="42"/>
      <c r="Q18" s="42"/>
    </row>
    <row r="19" spans="1:17" x14ac:dyDescent="0.3">
      <c r="A19" s="46"/>
      <c r="B19" s="48"/>
      <c r="C19" s="47"/>
      <c r="D19" s="47"/>
      <c r="E19" s="47"/>
      <c r="F19" s="47"/>
      <c r="G19" s="47"/>
      <c r="H19" s="47"/>
      <c r="I19" s="47"/>
      <c r="J19" s="47"/>
      <c r="K19" s="49"/>
      <c r="L19" s="47"/>
      <c r="M19" s="50"/>
      <c r="N19" s="22"/>
      <c r="O19" s="42"/>
      <c r="P19" s="42"/>
      <c r="Q19" s="42"/>
    </row>
    <row r="20" spans="1:17" x14ac:dyDescent="0.3">
      <c r="A20" s="46"/>
      <c r="B20" s="48"/>
      <c r="C20" s="47"/>
      <c r="D20" s="47"/>
      <c r="E20" s="47"/>
      <c r="F20" s="47"/>
      <c r="G20" s="47"/>
      <c r="H20" s="47"/>
      <c r="I20" s="47"/>
      <c r="J20" s="47"/>
      <c r="K20" s="49"/>
      <c r="L20" s="47"/>
      <c r="M20" s="50"/>
      <c r="N20" s="22"/>
      <c r="O20" s="42"/>
      <c r="P20" s="42"/>
      <c r="Q20" s="42"/>
    </row>
    <row r="21" spans="1:17" x14ac:dyDescent="0.3">
      <c r="A21" s="46"/>
      <c r="B21" s="48"/>
      <c r="C21" s="47"/>
      <c r="D21" s="47"/>
      <c r="E21" s="47"/>
      <c r="F21" s="47"/>
      <c r="G21" s="47"/>
      <c r="H21" s="47"/>
      <c r="I21" s="47"/>
      <c r="J21" s="47"/>
      <c r="K21" s="49"/>
      <c r="L21" s="47"/>
      <c r="M21" s="50"/>
      <c r="N21" s="22"/>
      <c r="O21" s="42"/>
      <c r="P21" s="42"/>
      <c r="Q21" s="42"/>
    </row>
    <row r="22" spans="1:17" x14ac:dyDescent="0.3">
      <c r="A22" s="46"/>
      <c r="B22" s="48"/>
      <c r="C22" s="47"/>
      <c r="D22" s="47"/>
      <c r="E22" s="47"/>
      <c r="F22" s="47"/>
      <c r="G22" s="47"/>
      <c r="H22" s="47"/>
      <c r="I22" s="47"/>
      <c r="J22" s="47"/>
      <c r="K22" s="49"/>
      <c r="L22" s="47"/>
      <c r="M22" s="50"/>
      <c r="N22" s="22"/>
      <c r="O22" s="41"/>
      <c r="P22" s="43"/>
      <c r="Q22" s="42"/>
    </row>
    <row r="23" spans="1:17" x14ac:dyDescent="0.3">
      <c r="A23" s="46"/>
      <c r="B23" s="48"/>
      <c r="C23" s="47"/>
      <c r="D23" s="47"/>
      <c r="E23" s="47"/>
      <c r="F23" s="47"/>
      <c r="G23" s="47"/>
      <c r="H23" s="47"/>
      <c r="I23" s="47"/>
      <c r="J23" s="47"/>
      <c r="K23" s="49"/>
      <c r="L23" s="47"/>
      <c r="M23" s="50"/>
      <c r="N23" s="22"/>
      <c r="O23" s="42"/>
      <c r="P23" s="42"/>
      <c r="Q23" s="42"/>
    </row>
    <row r="24" spans="1:17" x14ac:dyDescent="0.3">
      <c r="A24" s="46"/>
      <c r="B24" s="48"/>
      <c r="C24" s="47"/>
      <c r="D24" s="47"/>
      <c r="E24" s="47"/>
      <c r="F24" s="47"/>
      <c r="G24" s="47"/>
      <c r="H24" s="47"/>
      <c r="I24" s="47"/>
      <c r="J24" s="47"/>
      <c r="K24" s="49"/>
      <c r="L24" s="47"/>
      <c r="M24" s="50"/>
      <c r="N24" s="22"/>
      <c r="O24" s="42"/>
      <c r="P24" s="42"/>
      <c r="Q24" s="42"/>
    </row>
    <row r="25" spans="1:17" x14ac:dyDescent="0.3">
      <c r="A25" s="46"/>
      <c r="B25" s="48"/>
      <c r="C25" s="47"/>
      <c r="D25" s="47"/>
      <c r="E25" s="47"/>
      <c r="F25" s="47"/>
      <c r="G25" s="47"/>
      <c r="H25" s="47"/>
      <c r="I25" s="47"/>
      <c r="J25" s="47"/>
      <c r="K25" s="49"/>
      <c r="L25" s="47"/>
      <c r="M25" s="50"/>
      <c r="N25" s="22"/>
      <c r="O25" s="42"/>
      <c r="P25" s="42"/>
      <c r="Q25" s="42"/>
    </row>
    <row r="26" spans="1:17" x14ac:dyDescent="0.3">
      <c r="A26" s="46"/>
      <c r="B26" s="48"/>
      <c r="C26" s="47"/>
      <c r="D26" s="47"/>
      <c r="E26" s="47"/>
      <c r="F26" s="47"/>
      <c r="G26" s="47"/>
      <c r="H26" s="47"/>
      <c r="I26" s="47"/>
      <c r="J26" s="47"/>
      <c r="K26" s="49"/>
      <c r="L26" s="47"/>
      <c r="M26" s="50"/>
      <c r="N26" s="22"/>
      <c r="O26" s="41"/>
      <c r="P26" s="41"/>
      <c r="Q26" s="42"/>
    </row>
    <row r="27" spans="1:17" x14ac:dyDescent="0.3">
      <c r="A27" s="46"/>
      <c r="B27" s="48"/>
      <c r="C27" s="47"/>
      <c r="D27" s="47"/>
      <c r="E27" s="47"/>
      <c r="F27" s="47"/>
      <c r="G27" s="47"/>
      <c r="H27" s="47"/>
      <c r="I27" s="47"/>
      <c r="J27" s="47"/>
      <c r="K27" s="49"/>
      <c r="L27" s="47"/>
      <c r="M27" s="50"/>
      <c r="N27" s="22"/>
      <c r="O27" s="41"/>
      <c r="P27" s="41"/>
      <c r="Q27" s="42"/>
    </row>
    <row r="28" spans="1:17" x14ac:dyDescent="0.3">
      <c r="A28" s="46"/>
      <c r="B28" s="48"/>
      <c r="C28" s="47"/>
      <c r="D28" s="47"/>
      <c r="E28" s="47"/>
      <c r="F28" s="47"/>
      <c r="G28" s="47"/>
      <c r="H28" s="47"/>
      <c r="I28" s="47"/>
      <c r="J28" s="47"/>
      <c r="K28" s="49"/>
      <c r="L28" s="47"/>
      <c r="M28" s="50"/>
      <c r="N28" s="22"/>
      <c r="O28" s="41"/>
      <c r="P28" s="43"/>
      <c r="Q28" s="42"/>
    </row>
    <row r="29" spans="1:17" x14ac:dyDescent="0.3">
      <c r="A29" s="46"/>
      <c r="B29" s="48"/>
      <c r="C29" s="47"/>
      <c r="D29" s="47"/>
      <c r="E29" s="47"/>
      <c r="F29" s="47"/>
      <c r="G29" s="47"/>
      <c r="H29" s="47"/>
      <c r="I29" s="47"/>
      <c r="J29" s="47"/>
      <c r="K29" s="49"/>
      <c r="L29" s="47"/>
      <c r="M29" s="50"/>
      <c r="N29" s="22"/>
      <c r="O29" s="41"/>
      <c r="P29" s="41"/>
      <c r="Q29" s="42"/>
    </row>
    <row r="30" spans="1:17" x14ac:dyDescent="0.3">
      <c r="A30" s="46"/>
      <c r="B30" s="48"/>
      <c r="C30" s="47"/>
      <c r="D30" s="47"/>
      <c r="E30" s="47"/>
      <c r="F30" s="47"/>
      <c r="G30" s="47"/>
      <c r="H30" s="47"/>
      <c r="I30" s="47"/>
      <c r="J30" s="47"/>
      <c r="K30" s="49"/>
      <c r="L30" s="47"/>
      <c r="M30" s="50"/>
      <c r="N30" s="22"/>
      <c r="O30" s="27"/>
      <c r="P30" s="28"/>
      <c r="Q30" s="27"/>
    </row>
    <row r="31" spans="1:17" x14ac:dyDescent="0.3">
      <c r="A31" s="46"/>
      <c r="B31" s="48"/>
      <c r="C31" s="47"/>
      <c r="D31" s="47"/>
      <c r="E31" s="47"/>
      <c r="F31" s="47"/>
      <c r="G31" s="47"/>
      <c r="H31" s="47"/>
      <c r="I31" s="47"/>
      <c r="J31" s="47"/>
      <c r="K31" s="49"/>
      <c r="L31" s="47"/>
      <c r="M31" s="50"/>
      <c r="N31" s="22"/>
      <c r="O31" s="27"/>
      <c r="P31" s="28"/>
      <c r="Q31" s="27"/>
    </row>
    <row r="32" spans="1:17" x14ac:dyDescent="0.3">
      <c r="A32" s="46"/>
      <c r="B32" s="48"/>
      <c r="C32" s="47"/>
      <c r="D32" s="47"/>
      <c r="E32" s="47"/>
      <c r="F32" s="47"/>
      <c r="G32" s="47"/>
      <c r="H32" s="47"/>
      <c r="I32" s="47"/>
      <c r="J32" s="47"/>
      <c r="K32" s="49"/>
      <c r="L32" s="47"/>
      <c r="M32" s="50"/>
      <c r="N32" s="22"/>
      <c r="O32" s="27"/>
      <c r="P32" s="28"/>
      <c r="Q32" s="27"/>
    </row>
    <row r="33" spans="1:17" x14ac:dyDescent="0.3">
      <c r="A33" s="46"/>
      <c r="B33" s="48"/>
      <c r="C33" s="47"/>
      <c r="D33" s="47"/>
      <c r="E33" s="47"/>
      <c r="F33" s="47"/>
      <c r="G33" s="47"/>
      <c r="H33" s="47"/>
      <c r="I33" s="47"/>
      <c r="J33" s="47"/>
      <c r="K33" s="49"/>
      <c r="L33" s="47"/>
      <c r="M33" s="50"/>
      <c r="N33" s="22"/>
      <c r="O33" s="27"/>
      <c r="P33" s="28"/>
      <c r="Q33" s="27"/>
    </row>
    <row r="34" spans="1:17" x14ac:dyDescent="0.3">
      <c r="A34" s="46"/>
      <c r="B34" s="48"/>
      <c r="C34" s="47"/>
      <c r="D34" s="47"/>
      <c r="E34" s="47"/>
      <c r="F34" s="47"/>
      <c r="G34" s="47"/>
      <c r="H34" s="47"/>
      <c r="I34" s="47"/>
      <c r="J34" s="47"/>
      <c r="K34" s="49"/>
      <c r="L34" s="47"/>
      <c r="M34" s="50"/>
      <c r="N34" s="22"/>
      <c r="O34" s="27"/>
      <c r="P34" s="28"/>
      <c r="Q34" s="27"/>
    </row>
    <row r="35" spans="1:17" x14ac:dyDescent="0.3">
      <c r="A35" s="46"/>
      <c r="B35" s="48"/>
      <c r="C35" s="47"/>
      <c r="D35" s="47"/>
      <c r="E35" s="47"/>
      <c r="F35" s="47"/>
      <c r="G35" s="47"/>
      <c r="H35" s="47"/>
      <c r="I35" s="47"/>
      <c r="J35" s="47"/>
      <c r="K35" s="49"/>
      <c r="L35" s="47"/>
      <c r="M35" s="50"/>
      <c r="N35" s="22"/>
      <c r="O35" s="27"/>
      <c r="P35" s="28"/>
      <c r="Q35" s="27"/>
    </row>
    <row r="36" spans="1:17" x14ac:dyDescent="0.3">
      <c r="A36" s="46"/>
      <c r="B36" s="48"/>
      <c r="C36" s="47"/>
      <c r="D36" s="47"/>
      <c r="E36" s="47"/>
      <c r="F36" s="47"/>
      <c r="G36" s="47"/>
      <c r="H36" s="47"/>
      <c r="I36" s="47"/>
      <c r="J36" s="47"/>
      <c r="K36" s="49"/>
      <c r="L36" s="47"/>
      <c r="M36" s="50"/>
      <c r="N36" s="22"/>
      <c r="O36" s="27"/>
      <c r="P36" s="28"/>
      <c r="Q36" s="27"/>
    </row>
    <row r="37" spans="1:17" x14ac:dyDescent="0.3">
      <c r="A37" s="46"/>
      <c r="B37" s="48"/>
      <c r="C37" s="47"/>
      <c r="D37" s="47"/>
      <c r="E37" s="47"/>
      <c r="F37" s="47"/>
      <c r="G37" s="47"/>
      <c r="H37" s="47"/>
      <c r="I37" s="47"/>
      <c r="J37" s="47"/>
      <c r="K37" s="49"/>
      <c r="L37" s="47"/>
      <c r="M37" s="50"/>
      <c r="N37" s="22"/>
      <c r="O37" s="27"/>
      <c r="P37" s="28"/>
      <c r="Q37" s="27"/>
    </row>
    <row r="38" spans="1:17" x14ac:dyDescent="0.3">
      <c r="A38" s="46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50"/>
      <c r="N38" s="22"/>
      <c r="O38" s="27"/>
      <c r="P38" s="28"/>
      <c r="Q38" s="27"/>
    </row>
    <row r="39" spans="1:17" x14ac:dyDescent="0.3">
      <c r="A39" s="46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50"/>
      <c r="N39" s="22"/>
      <c r="O39" s="27"/>
      <c r="P39" s="28"/>
      <c r="Q39" s="27"/>
    </row>
    <row r="40" spans="1:17" x14ac:dyDescent="0.3">
      <c r="A40" s="46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50"/>
      <c r="N40" s="22"/>
      <c r="O40" s="27"/>
      <c r="P40" s="28"/>
      <c r="Q40" s="27"/>
    </row>
    <row r="41" spans="1:17" x14ac:dyDescent="0.3">
      <c r="A41" s="46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50"/>
      <c r="N41" s="22"/>
      <c r="O41" s="27"/>
      <c r="P41" s="28"/>
      <c r="Q41" s="27"/>
    </row>
    <row r="42" spans="1:17" x14ac:dyDescent="0.3">
      <c r="A42" s="46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50"/>
      <c r="N42" s="22"/>
      <c r="O42" s="27"/>
      <c r="P42" s="28"/>
      <c r="Q42" s="27"/>
    </row>
    <row r="43" spans="1:17" x14ac:dyDescent="0.3">
      <c r="A43" s="46"/>
      <c r="B43" s="48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50"/>
      <c r="N43" s="22"/>
      <c r="O43" s="27"/>
      <c r="P43" s="28"/>
      <c r="Q43" s="27"/>
    </row>
    <row r="44" spans="1:17" x14ac:dyDescent="0.3">
      <c r="A44" s="46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50"/>
      <c r="N44" s="22"/>
      <c r="O44" s="27"/>
      <c r="P44" s="28"/>
      <c r="Q44" s="27"/>
    </row>
    <row r="45" spans="1:17" x14ac:dyDescent="0.3">
      <c r="A45" s="46"/>
      <c r="B45" s="4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50"/>
      <c r="N45" s="22"/>
      <c r="O45" s="27"/>
      <c r="P45" s="28"/>
      <c r="Q45" s="27"/>
    </row>
    <row r="46" spans="1:17" x14ac:dyDescent="0.3">
      <c r="A46" s="46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50"/>
      <c r="N46" s="22"/>
      <c r="O46" s="27"/>
      <c r="P46" s="28"/>
      <c r="Q46" s="27"/>
    </row>
    <row r="47" spans="1:17" x14ac:dyDescent="0.3">
      <c r="A47" s="46"/>
      <c r="B47" s="48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50"/>
      <c r="N47" s="22"/>
      <c r="O47" s="27"/>
      <c r="P47" s="28"/>
      <c r="Q47" s="27"/>
    </row>
    <row r="48" spans="1:17" x14ac:dyDescent="0.3">
      <c r="A48" s="46"/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50"/>
      <c r="N48" s="22"/>
      <c r="O48" s="27"/>
      <c r="P48" s="28"/>
      <c r="Q48" s="27"/>
    </row>
    <row r="49" spans="1:17" x14ac:dyDescent="0.3">
      <c r="A49" s="46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50"/>
      <c r="N49" s="22"/>
      <c r="O49" s="27"/>
      <c r="P49" s="28"/>
      <c r="Q49" s="27"/>
    </row>
    <row r="50" spans="1:17" x14ac:dyDescent="0.3">
      <c r="A50" s="52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50"/>
      <c r="N50" s="22"/>
      <c r="O50" s="27"/>
      <c r="P50" s="28"/>
      <c r="Q50" s="27"/>
    </row>
    <row r="51" spans="1:17" x14ac:dyDescent="0.3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6"/>
      <c r="N51" s="22"/>
      <c r="O51" s="27"/>
      <c r="P51" s="28"/>
      <c r="Q51" s="27"/>
    </row>
    <row r="52" spans="1:17" x14ac:dyDescent="0.3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6"/>
      <c r="N52" s="22"/>
      <c r="O52" s="27"/>
      <c r="P52" s="28"/>
      <c r="Q52" s="27"/>
    </row>
    <row r="53" spans="1:17" x14ac:dyDescent="0.3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6"/>
      <c r="N53" s="22"/>
      <c r="O53" s="27"/>
      <c r="P53" s="28"/>
      <c r="Q53" s="27"/>
    </row>
    <row r="54" spans="1:17" x14ac:dyDescent="0.3">
      <c r="A54" s="36"/>
      <c r="B54" s="3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8"/>
      <c r="N54" s="36"/>
      <c r="O54" s="39"/>
      <c r="P54" s="40"/>
      <c r="Q54" s="39"/>
    </row>
    <row r="55" spans="1:17" x14ac:dyDescent="0.3">
      <c r="A55" s="36"/>
      <c r="B55" s="37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8"/>
      <c r="N55" s="36"/>
      <c r="O55" s="39"/>
      <c r="P55" s="40"/>
      <c r="Q55" s="39"/>
    </row>
    <row r="56" spans="1:17" x14ac:dyDescent="0.3">
      <c r="A56" s="36"/>
      <c r="B56" s="3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38"/>
      <c r="N56" s="36"/>
      <c r="O56" s="39"/>
      <c r="P56" s="40"/>
      <c r="Q56" s="39"/>
    </row>
    <row r="57" spans="1:17" x14ac:dyDescent="0.3">
      <c r="A57" s="36"/>
      <c r="B57" s="3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8"/>
      <c r="N57" s="36"/>
      <c r="O57" s="39"/>
      <c r="P57" s="40"/>
      <c r="Q57" s="39"/>
    </row>
    <row r="58" spans="1:17" x14ac:dyDescent="0.3">
      <c r="A58" s="36"/>
      <c r="B58" s="3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8"/>
      <c r="N58" s="36"/>
      <c r="O58" s="39"/>
      <c r="P58" s="40"/>
      <c r="Q58" s="39"/>
    </row>
    <row r="59" spans="1:17" x14ac:dyDescent="0.3">
      <c r="A59" s="36"/>
      <c r="B59" s="3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8"/>
      <c r="N59" s="36"/>
      <c r="O59" s="39"/>
      <c r="P59" s="40"/>
      <c r="Q59" s="39"/>
    </row>
    <row r="60" spans="1:17" x14ac:dyDescent="0.3">
      <c r="A60" s="36"/>
      <c r="B60" s="3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8"/>
      <c r="N60" s="36"/>
      <c r="O60" s="39"/>
      <c r="P60" s="40"/>
      <c r="Q60" s="39"/>
    </row>
    <row r="61" spans="1:17" x14ac:dyDescent="0.3">
      <c r="A61" s="36"/>
      <c r="B61" s="3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38"/>
      <c r="N61" s="36"/>
      <c r="O61" s="39"/>
      <c r="P61" s="40"/>
      <c r="Q61" s="39"/>
    </row>
    <row r="62" spans="1:17" x14ac:dyDescent="0.3">
      <c r="A62" s="36"/>
      <c r="B62" s="3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8"/>
      <c r="N62" s="36"/>
      <c r="O62" s="39"/>
      <c r="P62" s="40"/>
      <c r="Q62" s="39"/>
    </row>
    <row r="63" spans="1:17" x14ac:dyDescent="0.3">
      <c r="A63" s="36"/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38"/>
      <c r="N63" s="36"/>
      <c r="O63" s="39"/>
      <c r="P63" s="40"/>
      <c r="Q63" s="39"/>
    </row>
    <row r="64" spans="1:17" x14ac:dyDescent="0.3">
      <c r="A64" s="36"/>
      <c r="B64" s="3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8"/>
      <c r="N64" s="36"/>
      <c r="O64" s="39"/>
      <c r="P64" s="40"/>
      <c r="Q64" s="39"/>
    </row>
    <row r="65" spans="1:17" x14ac:dyDescent="0.3">
      <c r="A65" s="36"/>
      <c r="B65" s="3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8"/>
      <c r="N65" s="36"/>
      <c r="O65" s="39"/>
      <c r="P65" s="40"/>
      <c r="Q65" s="39"/>
    </row>
    <row r="66" spans="1:17" ht="13.5" thickBot="1" x14ac:dyDescent="0.35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0"/>
      <c r="O66" s="34"/>
      <c r="P66" s="35"/>
      <c r="Q66" s="34"/>
    </row>
    <row r="75" spans="1:17" x14ac:dyDescent="0.3">
      <c r="K75" s="1" t="s">
        <v>19</v>
      </c>
    </row>
    <row r="76" spans="1:17" x14ac:dyDescent="0.3">
      <c r="K76" s="1" t="s">
        <v>19</v>
      </c>
      <c r="L76" s="2" t="s">
        <v>25</v>
      </c>
    </row>
    <row r="77" spans="1:17" x14ac:dyDescent="0.3">
      <c r="K77" s="1" t="s">
        <v>20</v>
      </c>
      <c r="L77" s="2" t="s">
        <v>79</v>
      </c>
    </row>
    <row r="78" spans="1:17" x14ac:dyDescent="0.3">
      <c r="K78" s="1" t="s">
        <v>22</v>
      </c>
      <c r="L78" s="2" t="s">
        <v>80</v>
      </c>
    </row>
    <row r="79" spans="1:17" x14ac:dyDescent="0.3">
      <c r="K79" s="1" t="s">
        <v>24</v>
      </c>
      <c r="L79" s="2" t="s">
        <v>81</v>
      </c>
    </row>
    <row r="80" spans="1:17" x14ac:dyDescent="0.3">
      <c r="K80" s="1" t="s">
        <v>35</v>
      </c>
      <c r="L80" s="2" t="s">
        <v>30</v>
      </c>
    </row>
    <row r="81" spans="11:12" x14ac:dyDescent="0.3">
      <c r="K81" s="1" t="s">
        <v>36</v>
      </c>
      <c r="L81" s="2" t="s">
        <v>23</v>
      </c>
    </row>
    <row r="82" spans="11:12" x14ac:dyDescent="0.3">
      <c r="K82" s="1" t="s">
        <v>37</v>
      </c>
      <c r="L82" s="2" t="s">
        <v>29</v>
      </c>
    </row>
    <row r="83" spans="11:12" x14ac:dyDescent="0.3">
      <c r="K83" s="1" t="s">
        <v>38</v>
      </c>
      <c r="L83" s="2" t="s">
        <v>78</v>
      </c>
    </row>
    <row r="84" spans="11:12" x14ac:dyDescent="0.3">
      <c r="K84" s="1" t="s">
        <v>39</v>
      </c>
      <c r="L84" s="2" t="s">
        <v>82</v>
      </c>
    </row>
    <row r="92" spans="11:12" x14ac:dyDescent="0.3">
      <c r="K92" s="1" t="s">
        <v>20</v>
      </c>
    </row>
    <row r="93" spans="11:12" x14ac:dyDescent="0.3">
      <c r="K93" s="1" t="s">
        <v>19</v>
      </c>
      <c r="L93" s="2" t="s">
        <v>83</v>
      </c>
    </row>
    <row r="94" spans="11:12" x14ac:dyDescent="0.3">
      <c r="K94" s="1" t="s">
        <v>20</v>
      </c>
      <c r="L94" s="2" t="s">
        <v>21</v>
      </c>
    </row>
    <row r="95" spans="11:12" x14ac:dyDescent="0.3">
      <c r="K95" s="1" t="s">
        <v>22</v>
      </c>
      <c r="L95" s="2" t="s">
        <v>26</v>
      </c>
    </row>
    <row r="96" spans="11:12" x14ac:dyDescent="0.3">
      <c r="K96" s="1" t="s">
        <v>27</v>
      </c>
      <c r="L96" s="2" t="s">
        <v>28</v>
      </c>
    </row>
    <row r="97" spans="11:12" x14ac:dyDescent="0.3">
      <c r="K97" s="1" t="s">
        <v>40</v>
      </c>
      <c r="L97" s="2" t="s">
        <v>87</v>
      </c>
    </row>
    <row r="98" spans="11:12" x14ac:dyDescent="0.3">
      <c r="K98" s="1" t="s">
        <v>41</v>
      </c>
      <c r="L98" s="2" t="s">
        <v>84</v>
      </c>
    </row>
    <row r="99" spans="11:12" x14ac:dyDescent="0.3">
      <c r="K99" s="1" t="s">
        <v>42</v>
      </c>
      <c r="L99" s="2" t="s">
        <v>85</v>
      </c>
    </row>
    <row r="100" spans="11:12" x14ac:dyDescent="0.3">
      <c r="K100" s="1" t="s">
        <v>43</v>
      </c>
      <c r="L100" s="2" t="s">
        <v>86</v>
      </c>
    </row>
    <row r="101" spans="11:12" x14ac:dyDescent="0.3">
      <c r="K101" s="1" t="s">
        <v>44</v>
      </c>
      <c r="L101" s="2" t="s">
        <v>18</v>
      </c>
    </row>
  </sheetData>
  <autoFilter ref="M1:M93" xr:uid="{00000000-0009-0000-0000-000002000000}"/>
  <mergeCells count="6">
    <mergeCell ref="Q3:Q4"/>
    <mergeCell ref="A1:P1"/>
    <mergeCell ref="A2:P2"/>
    <mergeCell ref="B3:J3"/>
    <mergeCell ref="O3:O4"/>
    <mergeCell ref="P3:P4"/>
  </mergeCells>
  <conditionalFormatting sqref="M5:M25">
    <cfRule type="expression" dxfId="4" priority="1">
      <formula>"ARANY"</formula>
    </cfRule>
  </conditionalFormatting>
  <conditionalFormatting sqref="M26:M31">
    <cfRule type="expression" dxfId="3" priority="2">
      <formula>"ARANY"</formula>
    </cfRule>
  </conditionalFormatting>
  <conditionalFormatting sqref="M32:M34 M37:M66">
    <cfRule type="expression" dxfId="2" priority="3">
      <formula>"ARANY"</formula>
    </cfRule>
  </conditionalFormatting>
  <conditionalFormatting sqref="M35">
    <cfRule type="expression" dxfId="1" priority="4">
      <formula>"ARANY"</formula>
    </cfRule>
  </conditionalFormatting>
  <conditionalFormatting sqref="M36">
    <cfRule type="expression" dxfId="0" priority="5">
      <formula>"ARANY"</formula>
    </cfRule>
  </conditionalFormatting>
  <printOptions horizontalCentered="1" verticalCentered="1"/>
  <pageMargins left="0.51180555555555496" right="0.47222222222222199" top="0.35416666666666702" bottom="0.47222222222222199" header="0.15763888888888899" footer="0.23611111111111099"/>
  <pageSetup paperSize="9" firstPageNumber="0" orientation="landscape" horizontalDpi="300" verticalDpi="300"/>
  <headerFooter>
    <oddHeader>&amp;CBorverseny&amp;R&amp;D</oddHeader>
    <oddFooter>&amp;CFehér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fehér</vt:lpstr>
      <vt:lpstr>rozé</vt:lpstr>
      <vt:lpstr>vörös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Sánta László</dc:creator>
  <dc:description/>
  <cp:lastModifiedBy>Anita</cp:lastModifiedBy>
  <cp:revision>1</cp:revision>
  <cp:lastPrinted>2022-02-04T13:11:31Z</cp:lastPrinted>
  <dcterms:created xsi:type="dcterms:W3CDTF">2011-03-11T13:58:09Z</dcterms:created>
  <dcterms:modified xsi:type="dcterms:W3CDTF">2024-02-16T14:19:55Z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